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1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codeName="ThisWorkbook"/>
  <mc:AlternateContent xmlns:mc="http://schemas.openxmlformats.org/markup-compatibility/2006">
    <mc:Choice Requires="x15">
      <x15ac:absPath xmlns:x15ac="http://schemas.microsoft.com/office/spreadsheetml/2010/11/ac" url="G:\共有ドライブ\地域福祉部（クラウド）\地域福祉\001地域福祉推進委員会（1311）\601-介護サービス経営研究会\02-オンラインサロン\令和4年度\第3回\"/>
    </mc:Choice>
  </mc:AlternateContent>
  <xr:revisionPtr revIDLastSave="0" documentId="13_ncr:1_{02A8D5A9-2363-4875-9310-D8A6BF3E81F2}" xr6:coauthVersionLast="36" xr6:coauthVersionMax="36" xr10:uidLastSave="{00000000-0000-0000-0000-000000000000}"/>
  <bookViews>
    <workbookView xWindow="0" yWindow="0" windowWidth="20736" windowHeight="10272" tabRatio="843" firstSheet="1" activeTab="1" xr2:uid="{00000000-000D-0000-FFFF-FFFF00000000}"/>
  </bookViews>
  <sheets>
    <sheet name="Sheet4" sheetId="25" state="hidden" r:id="rId1"/>
    <sheet name="基本情報＿表紙" sheetId="16" r:id="rId2"/>
    <sheet name="シートの使い方" sheetId="28" r:id="rId3"/>
    <sheet name="目次" sheetId="23" r:id="rId4"/>
    <sheet name="目標値入力シート" sheetId="8" r:id="rId5"/>
    <sheet name="1　基本情報＿利用者" sheetId="15" r:id="rId6"/>
    <sheet name="2　基本情報＿サービス回数" sheetId="4" r:id="rId7"/>
    <sheet name="3　基本情報＿職員" sheetId="42" r:id="rId8"/>
    <sheet name="4　基本情報＿収入" sheetId="5" r:id="rId9"/>
    <sheet name="5　基本情報＿支出" sheetId="29" r:id="rId10"/>
    <sheet name="6　集計結果＿月ベース（単年度）" sheetId="6" r:id="rId11"/>
    <sheet name="7　集計結果＿四半期＿収入のみ（単年度）" sheetId="38" r:id="rId12"/>
    <sheet name="8　集計結果＿月ベース (年度比較）" sheetId="39" r:id="rId13"/>
    <sheet name="9　集計結果＿四半期＿収入のみ(年度比較）　" sheetId="40" r:id="rId14"/>
    <sheet name="10　集計結果＿目標値との比較" sheetId="35" r:id="rId15"/>
    <sheet name="12　都道府県内比較・全国比較" sheetId="11" state="hidden" r:id="rId16"/>
    <sheet name="11　経営実績統括" sheetId="13" r:id="rId17"/>
    <sheet name="12  データ一覧＿市町村比較用" sheetId="45" r:id="rId18"/>
    <sheet name="ヘルプ" sheetId="41" r:id="rId19"/>
    <sheet name="Sheet1" sheetId="43" r:id="rId20"/>
    <sheet name="Sheet2" sheetId="44" r:id="rId21"/>
  </sheets>
  <definedNames>
    <definedName name="_xlnm.Print_Area" localSheetId="5">'1　基本情報＿利用者'!$A$1:$N$29</definedName>
    <definedName name="_xlnm.Print_Area" localSheetId="14">'10　集計結果＿目標値との比較'!$A$1:$P$79</definedName>
    <definedName name="_xlnm.Print_Area" localSheetId="16">'11　経営実績統括'!$A$1:$H$17</definedName>
    <definedName name="_xlnm.Print_Area" localSheetId="17">'12  データ一覧＿市町村比較用'!$A$6:$E$42</definedName>
    <definedName name="_xlnm.Print_Area" localSheetId="15">'12　都道府県内比較・全国比較'!$A$1:$N$34</definedName>
    <definedName name="_xlnm.Print_Area" localSheetId="6">'2　基本情報＿サービス回数'!$A$1:$N$39</definedName>
    <definedName name="_xlnm.Print_Area" localSheetId="7">'3　基本情報＿職員'!$A$1:$N$20</definedName>
    <definedName name="_xlnm.Print_Area" localSheetId="8">'4　基本情報＿収入'!$A$1:$N$99</definedName>
    <definedName name="_xlnm.Print_Area" localSheetId="9">'5　基本情報＿支出'!$A$1:$N$88</definedName>
    <definedName name="_xlnm.Print_Area" localSheetId="10">'6　集計結果＿月ベース（単年度）'!$A$1:$N$195</definedName>
    <definedName name="_xlnm.Print_Area" localSheetId="11">'7　集計結果＿四半期＿収入のみ（単年度）'!$A$1:$L$22</definedName>
    <definedName name="_xlnm.Print_Area" localSheetId="12">'8　集計結果＿月ベース (年度比較）'!$A$1:$N$215</definedName>
    <definedName name="_xlnm.Print_Area" localSheetId="13">'9　集計結果＿四半期＿収入のみ(年度比較）　'!$A$1:$L$26</definedName>
    <definedName name="_xlnm.Print_Area" localSheetId="2">シートの使い方!$A$1:$H$11</definedName>
    <definedName name="_xlnm.Print_Area" localSheetId="18">ヘルプ!$A$1:$B$54</definedName>
    <definedName name="_xlnm.Print_Area" localSheetId="1">基本情報＿表紙!$A$1:$N$12</definedName>
    <definedName name="_xlnm.Print_Area" localSheetId="3">目次!$A$1:$N$19</definedName>
    <definedName name="_xlnm.Print_Area" localSheetId="4">目標値入力シート!$A$1:$N$24</definedName>
  </definedNames>
  <calcPr calcId="191029"/>
</workbook>
</file>

<file path=xl/calcChain.xml><?xml version="1.0" encoding="utf-8"?>
<calcChain xmlns="http://schemas.openxmlformats.org/spreadsheetml/2006/main">
  <c r="B92" i="39" l="1"/>
  <c r="B88" i="39"/>
  <c r="B40" i="39"/>
  <c r="B45" i="39"/>
  <c r="B14" i="39"/>
  <c r="B19" i="39"/>
  <c r="M45" i="39"/>
  <c r="L45" i="39"/>
  <c r="K45" i="39"/>
  <c r="J45" i="39"/>
  <c r="I45" i="39"/>
  <c r="H45" i="39"/>
  <c r="G45" i="39"/>
  <c r="F45" i="39"/>
  <c r="E45" i="39"/>
  <c r="D45" i="39"/>
  <c r="C45" i="39"/>
  <c r="M40" i="39"/>
  <c r="L40" i="39"/>
  <c r="K40" i="39"/>
  <c r="J40" i="39"/>
  <c r="I40" i="39"/>
  <c r="H40" i="39"/>
  <c r="G40" i="39"/>
  <c r="F40" i="39"/>
  <c r="E40" i="39"/>
  <c r="D40" i="39"/>
  <c r="C40" i="39"/>
  <c r="N12" i="42" l="1"/>
  <c r="N11" i="42"/>
  <c r="N9" i="42"/>
  <c r="N7" i="42"/>
  <c r="N6" i="42"/>
  <c r="N5" i="42"/>
  <c r="N63" i="39" l="1"/>
  <c r="N62" i="39"/>
  <c r="N61" i="39"/>
  <c r="N60" i="39"/>
  <c r="B20" i="42"/>
  <c r="C60" i="35"/>
  <c r="D60" i="35"/>
  <c r="E60" i="35"/>
  <c r="F60" i="35"/>
  <c r="G60" i="35"/>
  <c r="H60" i="35"/>
  <c r="I60" i="35"/>
  <c r="J60" i="35"/>
  <c r="K60" i="35"/>
  <c r="L60" i="35"/>
  <c r="M60" i="35"/>
  <c r="C61" i="35"/>
  <c r="D61" i="35"/>
  <c r="E61" i="35"/>
  <c r="F61" i="35"/>
  <c r="G61" i="35"/>
  <c r="H61" i="35"/>
  <c r="I61" i="35"/>
  <c r="J61" i="35"/>
  <c r="K61" i="35"/>
  <c r="L61" i="35"/>
  <c r="M61" i="35"/>
  <c r="B61" i="35"/>
  <c r="B60" i="35"/>
  <c r="C32" i="35"/>
  <c r="D32" i="35"/>
  <c r="E32" i="35"/>
  <c r="F32" i="35"/>
  <c r="G32" i="35"/>
  <c r="H32" i="35"/>
  <c r="I32" i="35"/>
  <c r="J32" i="35"/>
  <c r="K32" i="35"/>
  <c r="L32" i="35"/>
  <c r="M32" i="35"/>
  <c r="C33" i="35"/>
  <c r="D33" i="35"/>
  <c r="E33" i="35"/>
  <c r="F33" i="35"/>
  <c r="G33" i="35"/>
  <c r="H33" i="35"/>
  <c r="I33" i="35"/>
  <c r="J33" i="35"/>
  <c r="K33" i="35"/>
  <c r="L33" i="35"/>
  <c r="M33" i="35"/>
  <c r="C34" i="35"/>
  <c r="D34" i="35"/>
  <c r="E34" i="35"/>
  <c r="F34" i="35"/>
  <c r="G34" i="35"/>
  <c r="H34" i="35"/>
  <c r="I34" i="35"/>
  <c r="J34" i="35"/>
  <c r="K34" i="35"/>
  <c r="L34" i="35"/>
  <c r="M34" i="35"/>
  <c r="B34" i="35"/>
  <c r="B33" i="35"/>
  <c r="B32" i="35"/>
  <c r="C4" i="35"/>
  <c r="D4" i="35"/>
  <c r="E4" i="35"/>
  <c r="F4" i="35"/>
  <c r="G4" i="35"/>
  <c r="H4" i="35"/>
  <c r="I4" i="35"/>
  <c r="J4" i="35"/>
  <c r="K4" i="35"/>
  <c r="L4" i="35"/>
  <c r="M4" i="35"/>
  <c r="C5" i="35"/>
  <c r="D5" i="35"/>
  <c r="E5" i="35"/>
  <c r="F5" i="35"/>
  <c r="G5" i="35"/>
  <c r="H5" i="35"/>
  <c r="I5" i="35"/>
  <c r="J5" i="35"/>
  <c r="K5" i="35"/>
  <c r="L5" i="35"/>
  <c r="M5" i="35"/>
  <c r="C6" i="35"/>
  <c r="D6" i="35"/>
  <c r="E6" i="35"/>
  <c r="F6" i="35"/>
  <c r="G6" i="35"/>
  <c r="H6" i="35"/>
  <c r="I6" i="35"/>
  <c r="J6" i="35"/>
  <c r="K6" i="35"/>
  <c r="L6" i="35"/>
  <c r="M6" i="35"/>
  <c r="B6" i="35"/>
  <c r="B5" i="35"/>
  <c r="B4" i="35"/>
  <c r="M92" i="39"/>
  <c r="L92" i="39"/>
  <c r="K92" i="39"/>
  <c r="J92" i="39"/>
  <c r="I92" i="39"/>
  <c r="H92" i="39"/>
  <c r="G92" i="39"/>
  <c r="F92" i="39"/>
  <c r="E92" i="39"/>
  <c r="D92" i="39"/>
  <c r="C92" i="39"/>
  <c r="C88" i="39"/>
  <c r="D88" i="39"/>
  <c r="E88" i="39"/>
  <c r="F88" i="39"/>
  <c r="G88" i="39"/>
  <c r="H88" i="39"/>
  <c r="I88" i="39"/>
  <c r="J88" i="39"/>
  <c r="K88" i="39"/>
  <c r="L88" i="39"/>
  <c r="M88" i="39"/>
  <c r="C33" i="39"/>
  <c r="D33" i="39"/>
  <c r="E33" i="39"/>
  <c r="F33" i="39"/>
  <c r="G33" i="39"/>
  <c r="H33" i="39"/>
  <c r="I33" i="39"/>
  <c r="J33" i="39"/>
  <c r="K33" i="39"/>
  <c r="L33" i="39"/>
  <c r="M33" i="39"/>
  <c r="B33" i="39"/>
  <c r="C31" i="39"/>
  <c r="D31" i="39"/>
  <c r="E31" i="39"/>
  <c r="F31" i="39"/>
  <c r="G31" i="39"/>
  <c r="H31" i="39"/>
  <c r="I31" i="39"/>
  <c r="J31" i="39"/>
  <c r="K31" i="39"/>
  <c r="L31" i="39"/>
  <c r="M31" i="39"/>
  <c r="B31" i="39"/>
  <c r="M19" i="39"/>
  <c r="L19" i="39"/>
  <c r="K19" i="39"/>
  <c r="J19" i="39"/>
  <c r="I19" i="39"/>
  <c r="H19" i="39"/>
  <c r="G19" i="39"/>
  <c r="F19" i="39"/>
  <c r="E19" i="39"/>
  <c r="D19" i="39"/>
  <c r="C19" i="39"/>
  <c r="N19" i="39" s="1"/>
  <c r="M14" i="39"/>
  <c r="L14" i="39"/>
  <c r="K14" i="39"/>
  <c r="J14" i="39"/>
  <c r="I14" i="39"/>
  <c r="H14" i="39"/>
  <c r="G14" i="39"/>
  <c r="F14" i="39"/>
  <c r="E14" i="39"/>
  <c r="D14" i="39"/>
  <c r="C14" i="39"/>
  <c r="N14" i="39" s="1"/>
  <c r="M7" i="39"/>
  <c r="C7" i="39"/>
  <c r="D7" i="39"/>
  <c r="E7" i="39"/>
  <c r="F7" i="39"/>
  <c r="G7" i="39"/>
  <c r="H7" i="39"/>
  <c r="I7" i="39"/>
  <c r="J7" i="39"/>
  <c r="K7" i="39"/>
  <c r="L7" i="39"/>
  <c r="B7" i="39"/>
  <c r="C5" i="39"/>
  <c r="D5" i="39"/>
  <c r="E5" i="39"/>
  <c r="F5" i="39"/>
  <c r="G5" i="39"/>
  <c r="H5" i="39"/>
  <c r="I5" i="39"/>
  <c r="J5" i="39"/>
  <c r="K5" i="39"/>
  <c r="L5" i="39"/>
  <c r="M5" i="39"/>
  <c r="B5" i="39"/>
  <c r="B71" i="6"/>
  <c r="B76" i="6" s="1"/>
  <c r="B74" i="6"/>
  <c r="J76" i="6"/>
  <c r="C75" i="6"/>
  <c r="D75" i="6"/>
  <c r="E75" i="6"/>
  <c r="F75" i="6"/>
  <c r="G75" i="6"/>
  <c r="H75" i="6"/>
  <c r="I75" i="6"/>
  <c r="J75" i="6"/>
  <c r="K75" i="6"/>
  <c r="L75" i="6"/>
  <c r="M75" i="6"/>
  <c r="B75" i="6"/>
  <c r="C74" i="6"/>
  <c r="D74" i="6"/>
  <c r="E74" i="6"/>
  <c r="F74" i="6"/>
  <c r="G74" i="6"/>
  <c r="H74" i="6"/>
  <c r="I74" i="6"/>
  <c r="J74" i="6"/>
  <c r="K74" i="6"/>
  <c r="L74" i="6"/>
  <c r="M74" i="6"/>
  <c r="C73" i="6"/>
  <c r="D73" i="6"/>
  <c r="E73" i="6"/>
  <c r="F73" i="6"/>
  <c r="G73" i="6"/>
  <c r="H73" i="6"/>
  <c r="I73" i="6"/>
  <c r="J73" i="6"/>
  <c r="K73" i="6"/>
  <c r="L73" i="6"/>
  <c r="M73" i="6"/>
  <c r="B73" i="6"/>
  <c r="C72" i="6"/>
  <c r="D72" i="6"/>
  <c r="E72" i="6"/>
  <c r="F72" i="6"/>
  <c r="G72" i="6"/>
  <c r="H72" i="6"/>
  <c r="I72" i="6"/>
  <c r="J72" i="6"/>
  <c r="K72" i="6"/>
  <c r="L72" i="6"/>
  <c r="M72" i="6"/>
  <c r="B72" i="6"/>
  <c r="C71" i="6"/>
  <c r="C76" i="6" s="1"/>
  <c r="D71" i="6"/>
  <c r="D76" i="6" s="1"/>
  <c r="E71" i="6"/>
  <c r="E76" i="6" s="1"/>
  <c r="F71" i="6"/>
  <c r="F76" i="6" s="1"/>
  <c r="G71" i="6"/>
  <c r="G76" i="6" s="1"/>
  <c r="H71" i="6"/>
  <c r="H76" i="6" s="1"/>
  <c r="I71" i="6"/>
  <c r="I76" i="6" s="1"/>
  <c r="J71" i="6"/>
  <c r="K71" i="6"/>
  <c r="K76" i="6" s="1"/>
  <c r="L71" i="6"/>
  <c r="L76" i="6" s="1"/>
  <c r="M71" i="6"/>
  <c r="M76" i="6" s="1"/>
  <c r="C49" i="6"/>
  <c r="D49" i="6"/>
  <c r="E49" i="6"/>
  <c r="F49" i="6"/>
  <c r="G49" i="6"/>
  <c r="H49" i="6"/>
  <c r="I49" i="6"/>
  <c r="J49" i="6"/>
  <c r="K49" i="6"/>
  <c r="L49" i="6"/>
  <c r="M49" i="6"/>
  <c r="B49" i="6"/>
  <c r="C47" i="6"/>
  <c r="D47" i="6"/>
  <c r="E47" i="6"/>
  <c r="F47" i="6"/>
  <c r="G47" i="6"/>
  <c r="H47" i="6"/>
  <c r="I47" i="6"/>
  <c r="J47" i="6"/>
  <c r="K47" i="6"/>
  <c r="L47" i="6"/>
  <c r="M47" i="6"/>
  <c r="B47" i="6"/>
  <c r="C7" i="6"/>
  <c r="D7" i="6"/>
  <c r="E7" i="6"/>
  <c r="F7" i="6"/>
  <c r="G7" i="6"/>
  <c r="H7" i="6"/>
  <c r="I7" i="6"/>
  <c r="J7" i="6"/>
  <c r="K7" i="6"/>
  <c r="L7" i="6"/>
  <c r="M7" i="6"/>
  <c r="B7" i="6"/>
  <c r="C5" i="6"/>
  <c r="D5" i="6"/>
  <c r="E5" i="6"/>
  <c r="F5" i="6"/>
  <c r="G5" i="6"/>
  <c r="H5" i="6"/>
  <c r="I5" i="6"/>
  <c r="J5" i="6"/>
  <c r="K5" i="6"/>
  <c r="L5" i="6"/>
  <c r="M5" i="6"/>
  <c r="B5" i="6"/>
  <c r="B100" i="6"/>
  <c r="C95" i="6"/>
  <c r="D95" i="6"/>
  <c r="E95" i="6"/>
  <c r="F95" i="6"/>
  <c r="G95" i="6"/>
  <c r="H95" i="6"/>
  <c r="I95" i="6"/>
  <c r="J95" i="6"/>
  <c r="K95" i="6"/>
  <c r="L95" i="6"/>
  <c r="M95" i="6"/>
  <c r="B95" i="6"/>
  <c r="N95" i="6" s="1"/>
  <c r="B9" i="8"/>
  <c r="B7" i="35" s="1"/>
  <c r="B9" i="5"/>
  <c r="C20" i="42"/>
  <c r="C100" i="6" s="1"/>
  <c r="D20" i="42"/>
  <c r="D100" i="6" s="1"/>
  <c r="E20" i="42"/>
  <c r="E100" i="6" s="1"/>
  <c r="F20" i="42"/>
  <c r="F100" i="6" s="1"/>
  <c r="G20" i="42"/>
  <c r="G100" i="6" s="1"/>
  <c r="H20" i="42"/>
  <c r="H100" i="6" s="1"/>
  <c r="I20" i="42"/>
  <c r="I100" i="6" s="1"/>
  <c r="J20" i="42"/>
  <c r="J100" i="6" s="1"/>
  <c r="K20" i="42"/>
  <c r="K100" i="6" s="1"/>
  <c r="L20" i="42"/>
  <c r="L100" i="6" s="1"/>
  <c r="M20" i="42"/>
  <c r="M100" i="6" s="1"/>
  <c r="B13" i="42"/>
  <c r="B8" i="42"/>
  <c r="B94" i="6" s="1"/>
  <c r="N100" i="6" l="1"/>
  <c r="B10" i="42"/>
  <c r="N47" i="6"/>
  <c r="H8" i="13"/>
  <c r="H7" i="13"/>
  <c r="H6" i="13"/>
  <c r="B96" i="6" l="1"/>
  <c r="H9" i="13"/>
  <c r="H11" i="13"/>
  <c r="H10" i="13"/>
  <c r="A1" i="8"/>
  <c r="B8" i="15" l="1"/>
  <c r="G20" i="15"/>
  <c r="G11" i="35" s="1"/>
  <c r="D20" i="15"/>
  <c r="D11" i="35" s="1"/>
  <c r="C24" i="8"/>
  <c r="C62" i="35" s="1"/>
  <c r="C13" i="42" l="1"/>
  <c r="D13" i="42"/>
  <c r="E13" i="42"/>
  <c r="F13" i="42"/>
  <c r="G13" i="42"/>
  <c r="H13" i="42"/>
  <c r="I13" i="42"/>
  <c r="J13" i="42"/>
  <c r="K13" i="42"/>
  <c r="L13" i="42"/>
  <c r="M13" i="42"/>
  <c r="C8" i="42"/>
  <c r="D8" i="42"/>
  <c r="E8" i="42"/>
  <c r="F8" i="42"/>
  <c r="G8" i="42"/>
  <c r="H8" i="42"/>
  <c r="I8" i="42"/>
  <c r="J8" i="42"/>
  <c r="K8" i="42"/>
  <c r="L8" i="42"/>
  <c r="M8" i="42"/>
  <c r="C154" i="39"/>
  <c r="D154" i="39"/>
  <c r="E154" i="39"/>
  <c r="F154" i="39"/>
  <c r="G154" i="39"/>
  <c r="H154" i="39"/>
  <c r="I154" i="39"/>
  <c r="J154" i="39"/>
  <c r="K154" i="39"/>
  <c r="L154" i="39"/>
  <c r="M154" i="39"/>
  <c r="C155" i="39"/>
  <c r="D155" i="39"/>
  <c r="E155" i="39"/>
  <c r="F155" i="39"/>
  <c r="G155" i="39"/>
  <c r="H155" i="39"/>
  <c r="I155" i="39"/>
  <c r="J155" i="39"/>
  <c r="K155" i="39"/>
  <c r="L155" i="39"/>
  <c r="M155" i="39"/>
  <c r="C158" i="39"/>
  <c r="D158" i="39"/>
  <c r="E158" i="39"/>
  <c r="F158" i="39"/>
  <c r="G158" i="39"/>
  <c r="H158" i="39"/>
  <c r="I158" i="39"/>
  <c r="J158" i="39"/>
  <c r="K158" i="39"/>
  <c r="L158" i="39"/>
  <c r="M158" i="39"/>
  <c r="C159" i="39"/>
  <c r="D159" i="39"/>
  <c r="E159" i="39"/>
  <c r="F159" i="39"/>
  <c r="G159" i="39"/>
  <c r="H159" i="39"/>
  <c r="I159" i="39"/>
  <c r="J159" i="39"/>
  <c r="K159" i="39"/>
  <c r="L159" i="39"/>
  <c r="M159" i="39"/>
  <c r="B159" i="39"/>
  <c r="B155" i="39"/>
  <c r="B158" i="39"/>
  <c r="N158" i="39" s="1"/>
  <c r="B154" i="39"/>
  <c r="C133" i="39"/>
  <c r="D133" i="39"/>
  <c r="E133" i="39"/>
  <c r="F133" i="39"/>
  <c r="G133" i="39"/>
  <c r="H133" i="39"/>
  <c r="I133" i="39"/>
  <c r="J133" i="39"/>
  <c r="K133" i="39"/>
  <c r="L133" i="39"/>
  <c r="M133" i="39"/>
  <c r="B133" i="39"/>
  <c r="C129" i="39"/>
  <c r="D129" i="39"/>
  <c r="E129" i="39"/>
  <c r="F129" i="39"/>
  <c r="G129" i="39"/>
  <c r="H129" i="39"/>
  <c r="I129" i="39"/>
  <c r="J129" i="39"/>
  <c r="K129" i="39"/>
  <c r="L129" i="39"/>
  <c r="M129" i="39"/>
  <c r="B129" i="39"/>
  <c r="C132" i="39"/>
  <c r="D132" i="39"/>
  <c r="E132" i="39"/>
  <c r="F132" i="39"/>
  <c r="G132" i="39"/>
  <c r="H132" i="39"/>
  <c r="I132" i="39"/>
  <c r="J132" i="39"/>
  <c r="K132" i="39"/>
  <c r="L132" i="39"/>
  <c r="M132" i="39"/>
  <c r="B132" i="39"/>
  <c r="C128" i="39"/>
  <c r="D128" i="39"/>
  <c r="E128" i="39"/>
  <c r="F128" i="39"/>
  <c r="G128" i="39"/>
  <c r="H128" i="39"/>
  <c r="I128" i="39"/>
  <c r="J128" i="39"/>
  <c r="K128" i="39"/>
  <c r="L128" i="39"/>
  <c r="M128" i="39"/>
  <c r="B128" i="39"/>
  <c r="D56" i="5"/>
  <c r="D57" i="5"/>
  <c r="D58" i="5"/>
  <c r="D59" i="5"/>
  <c r="B10" i="29"/>
  <c r="N13" i="42" l="1"/>
  <c r="G94" i="6"/>
  <c r="G10" i="42"/>
  <c r="G96" i="6" s="1"/>
  <c r="H94" i="6"/>
  <c r="H10" i="42"/>
  <c r="H96" i="6" s="1"/>
  <c r="F10" i="42"/>
  <c r="F96" i="6" s="1"/>
  <c r="F94" i="6"/>
  <c r="N128" i="39"/>
  <c r="N129" i="39"/>
  <c r="N154" i="39"/>
  <c r="M10" i="42"/>
  <c r="M96" i="6" s="1"/>
  <c r="M94" i="6"/>
  <c r="E10" i="42"/>
  <c r="E96" i="6" s="1"/>
  <c r="E94" i="6"/>
  <c r="L94" i="6"/>
  <c r="L10" i="42"/>
  <c r="L96" i="6" s="1"/>
  <c r="N155" i="39"/>
  <c r="K94" i="6"/>
  <c r="K10" i="42"/>
  <c r="K96" i="6" s="1"/>
  <c r="C94" i="6"/>
  <c r="C10" i="42"/>
  <c r="N8" i="42"/>
  <c r="D94" i="6"/>
  <c r="D10" i="42"/>
  <c r="D96" i="6" s="1"/>
  <c r="N159" i="39"/>
  <c r="J94" i="6"/>
  <c r="J10" i="42"/>
  <c r="J96" i="6" s="1"/>
  <c r="N132" i="39"/>
  <c r="N133" i="39"/>
  <c r="I94" i="6"/>
  <c r="I10" i="42"/>
  <c r="I96" i="6" s="1"/>
  <c r="B60" i="29"/>
  <c r="O11" i="13"/>
  <c r="N11" i="13"/>
  <c r="M11" i="13"/>
  <c r="L11" i="13"/>
  <c r="O10" i="13"/>
  <c r="N10" i="13"/>
  <c r="M10" i="13"/>
  <c r="L10" i="13"/>
  <c r="O9" i="13"/>
  <c r="N9" i="13"/>
  <c r="M9" i="13"/>
  <c r="L9" i="13"/>
  <c r="O8" i="13"/>
  <c r="N8" i="13"/>
  <c r="M8" i="13"/>
  <c r="L8" i="13"/>
  <c r="O7" i="13"/>
  <c r="N7" i="13"/>
  <c r="M7" i="13"/>
  <c r="L7" i="13"/>
  <c r="O6" i="13"/>
  <c r="N6" i="13"/>
  <c r="M6" i="13"/>
  <c r="L6" i="13"/>
  <c r="N6" i="8"/>
  <c r="B24" i="8"/>
  <c r="B62" i="35" s="1"/>
  <c r="D24" i="8"/>
  <c r="D62" i="35" s="1"/>
  <c r="E24" i="8"/>
  <c r="E62" i="35" s="1"/>
  <c r="F24" i="8"/>
  <c r="F62" i="35" s="1"/>
  <c r="G24" i="8"/>
  <c r="G62" i="35" s="1"/>
  <c r="H24" i="8"/>
  <c r="H62" i="35" s="1"/>
  <c r="I24" i="8"/>
  <c r="I62" i="35" s="1"/>
  <c r="J24" i="8"/>
  <c r="J62" i="35" s="1"/>
  <c r="K24" i="8"/>
  <c r="K62" i="35" s="1"/>
  <c r="L24" i="8"/>
  <c r="L62" i="35" s="1"/>
  <c r="M24" i="8"/>
  <c r="M62" i="35" s="1"/>
  <c r="H8" i="40"/>
  <c r="I8" i="40"/>
  <c r="J8" i="40"/>
  <c r="K8" i="40"/>
  <c r="H9" i="40"/>
  <c r="I9" i="40"/>
  <c r="J9" i="40"/>
  <c r="K9" i="40"/>
  <c r="H10" i="40"/>
  <c r="I10" i="40"/>
  <c r="J10" i="40"/>
  <c r="K10" i="40"/>
  <c r="H12" i="40"/>
  <c r="I12" i="40"/>
  <c r="J12" i="40"/>
  <c r="K12" i="40"/>
  <c r="H13" i="40"/>
  <c r="I13" i="40"/>
  <c r="J13" i="40"/>
  <c r="K13" i="40"/>
  <c r="H14" i="40"/>
  <c r="I14" i="40"/>
  <c r="J14" i="40"/>
  <c r="K14" i="40"/>
  <c r="B8" i="40"/>
  <c r="C8" i="40"/>
  <c r="D8" i="40"/>
  <c r="E8" i="40"/>
  <c r="B9" i="40"/>
  <c r="C9" i="40"/>
  <c r="D9" i="40"/>
  <c r="E9" i="40"/>
  <c r="B10" i="40"/>
  <c r="C10" i="40"/>
  <c r="D10" i="40"/>
  <c r="E10" i="40"/>
  <c r="B12" i="40"/>
  <c r="C12" i="40"/>
  <c r="D12" i="40"/>
  <c r="E12" i="40"/>
  <c r="B13" i="40"/>
  <c r="C13" i="40"/>
  <c r="D13" i="40"/>
  <c r="E13" i="40"/>
  <c r="B14" i="40"/>
  <c r="C14" i="40"/>
  <c r="D14" i="40"/>
  <c r="E14" i="40"/>
  <c r="B192" i="39"/>
  <c r="C180" i="39"/>
  <c r="D180" i="39"/>
  <c r="E180" i="39"/>
  <c r="F180" i="39"/>
  <c r="G180" i="39"/>
  <c r="H180" i="39"/>
  <c r="I180" i="39"/>
  <c r="J180" i="39"/>
  <c r="K180" i="39"/>
  <c r="L180" i="39"/>
  <c r="M180" i="39"/>
  <c r="C181" i="39"/>
  <c r="D181" i="39"/>
  <c r="E181" i="39"/>
  <c r="F181" i="39"/>
  <c r="G181" i="39"/>
  <c r="H181" i="39"/>
  <c r="I181" i="39"/>
  <c r="J181" i="39"/>
  <c r="K181" i="39"/>
  <c r="L181" i="39"/>
  <c r="M181" i="39"/>
  <c r="C184" i="39"/>
  <c r="D184" i="39"/>
  <c r="E184" i="39"/>
  <c r="F184" i="39"/>
  <c r="G184" i="39"/>
  <c r="H184" i="39"/>
  <c r="I184" i="39"/>
  <c r="J184" i="39"/>
  <c r="K184" i="39"/>
  <c r="L184" i="39"/>
  <c r="M184" i="39"/>
  <c r="C185" i="39"/>
  <c r="D185" i="39"/>
  <c r="E185" i="39"/>
  <c r="F185" i="39"/>
  <c r="G185" i="39"/>
  <c r="H185" i="39"/>
  <c r="I185" i="39"/>
  <c r="J185" i="39"/>
  <c r="K185" i="39"/>
  <c r="L185" i="39"/>
  <c r="M185" i="39"/>
  <c r="C188" i="39"/>
  <c r="D188" i="39"/>
  <c r="E188" i="39"/>
  <c r="F188" i="39"/>
  <c r="G188" i="39"/>
  <c r="H188" i="39"/>
  <c r="I188" i="39"/>
  <c r="J188" i="39"/>
  <c r="K188" i="39"/>
  <c r="L188" i="39"/>
  <c r="M188" i="39"/>
  <c r="C189" i="39"/>
  <c r="D189" i="39"/>
  <c r="E189" i="39"/>
  <c r="F189" i="39"/>
  <c r="G189" i="39"/>
  <c r="H189" i="39"/>
  <c r="I189" i="39"/>
  <c r="J189" i="39"/>
  <c r="K189" i="39"/>
  <c r="L189" i="39"/>
  <c r="M189" i="39"/>
  <c r="C192" i="39"/>
  <c r="D192" i="39"/>
  <c r="E192" i="39"/>
  <c r="F192" i="39"/>
  <c r="G192" i="39"/>
  <c r="H192" i="39"/>
  <c r="I192" i="39"/>
  <c r="J192" i="39"/>
  <c r="K192" i="39"/>
  <c r="L192" i="39"/>
  <c r="M192" i="39"/>
  <c r="C193" i="39"/>
  <c r="D193" i="39"/>
  <c r="E193" i="39"/>
  <c r="F193" i="39"/>
  <c r="G193" i="39"/>
  <c r="H193" i="39"/>
  <c r="I193" i="39"/>
  <c r="J193" i="39"/>
  <c r="K193" i="39"/>
  <c r="L193" i="39"/>
  <c r="M193" i="39"/>
  <c r="C206" i="39"/>
  <c r="D206" i="39"/>
  <c r="E206" i="39"/>
  <c r="F206" i="39"/>
  <c r="G206" i="39"/>
  <c r="H206" i="39"/>
  <c r="I206" i="39"/>
  <c r="J206" i="39"/>
  <c r="K206" i="39"/>
  <c r="L206" i="39"/>
  <c r="M206" i="39"/>
  <c r="C207" i="39"/>
  <c r="D207" i="39"/>
  <c r="E207" i="39"/>
  <c r="F207" i="39"/>
  <c r="G207" i="39"/>
  <c r="H207" i="39"/>
  <c r="I207" i="39"/>
  <c r="J207" i="39"/>
  <c r="K207" i="39"/>
  <c r="L207" i="39"/>
  <c r="M207" i="39"/>
  <c r="C210" i="39"/>
  <c r="D210" i="39"/>
  <c r="E210" i="39"/>
  <c r="F210" i="39"/>
  <c r="G210" i="39"/>
  <c r="H210" i="39"/>
  <c r="I210" i="39"/>
  <c r="J210" i="39"/>
  <c r="K210" i="39"/>
  <c r="L210" i="39"/>
  <c r="M210" i="39"/>
  <c r="C211" i="39"/>
  <c r="D211" i="39"/>
  <c r="E211" i="39"/>
  <c r="F211" i="39"/>
  <c r="G211" i="39"/>
  <c r="H211" i="39"/>
  <c r="I211" i="39"/>
  <c r="J211" i="39"/>
  <c r="K211" i="39"/>
  <c r="L211" i="39"/>
  <c r="M211" i="39"/>
  <c r="B211" i="39"/>
  <c r="B207" i="39"/>
  <c r="B210" i="39"/>
  <c r="B193" i="39"/>
  <c r="N193" i="39" s="1"/>
  <c r="B189" i="39"/>
  <c r="N189" i="39" s="1"/>
  <c r="B181" i="39"/>
  <c r="N181" i="39" s="1"/>
  <c r="B188" i="39"/>
  <c r="N188" i="39" s="1"/>
  <c r="C162" i="39"/>
  <c r="D162" i="39"/>
  <c r="E162" i="39"/>
  <c r="F162" i="39"/>
  <c r="G162" i="39"/>
  <c r="H162" i="39"/>
  <c r="I162" i="39"/>
  <c r="J162" i="39"/>
  <c r="K162" i="39"/>
  <c r="L162" i="39"/>
  <c r="M162" i="39"/>
  <c r="C163" i="39"/>
  <c r="D163" i="39"/>
  <c r="E163" i="39"/>
  <c r="F163" i="39"/>
  <c r="G163" i="39"/>
  <c r="H163" i="39"/>
  <c r="I163" i="39"/>
  <c r="J163" i="39"/>
  <c r="K163" i="39"/>
  <c r="L163" i="39"/>
  <c r="M163" i="39"/>
  <c r="C166" i="39"/>
  <c r="D166" i="39"/>
  <c r="E166" i="39"/>
  <c r="F166" i="39"/>
  <c r="G166" i="39"/>
  <c r="H166" i="39"/>
  <c r="I166" i="39"/>
  <c r="J166" i="39"/>
  <c r="K166" i="39"/>
  <c r="L166" i="39"/>
  <c r="M166" i="39"/>
  <c r="C167" i="39"/>
  <c r="D167" i="39"/>
  <c r="E167" i="39"/>
  <c r="F167" i="39"/>
  <c r="G167" i="39"/>
  <c r="H167" i="39"/>
  <c r="I167" i="39"/>
  <c r="J167" i="39"/>
  <c r="K167" i="39"/>
  <c r="L167" i="39"/>
  <c r="M167" i="39"/>
  <c r="C136" i="39"/>
  <c r="D136" i="39"/>
  <c r="E136" i="39"/>
  <c r="F136" i="39"/>
  <c r="G136" i="39"/>
  <c r="H136" i="39"/>
  <c r="I136" i="39"/>
  <c r="J136" i="39"/>
  <c r="K136" i="39"/>
  <c r="L136" i="39"/>
  <c r="M136" i="39"/>
  <c r="C137" i="39"/>
  <c r="D137" i="39"/>
  <c r="E137" i="39"/>
  <c r="F137" i="39"/>
  <c r="G137" i="39"/>
  <c r="H137" i="39"/>
  <c r="I137" i="39"/>
  <c r="J137" i="39"/>
  <c r="K137" i="39"/>
  <c r="L137" i="39"/>
  <c r="M137" i="39"/>
  <c r="C140" i="39"/>
  <c r="D140" i="39"/>
  <c r="E140" i="39"/>
  <c r="F140" i="39"/>
  <c r="G140" i="39"/>
  <c r="H140" i="39"/>
  <c r="I140" i="39"/>
  <c r="J140" i="39"/>
  <c r="K140" i="39"/>
  <c r="L140" i="39"/>
  <c r="M140" i="39"/>
  <c r="C141" i="39"/>
  <c r="D141" i="39"/>
  <c r="E141" i="39"/>
  <c r="F141" i="39"/>
  <c r="G141" i="39"/>
  <c r="H141" i="39"/>
  <c r="I141" i="39"/>
  <c r="J141" i="39"/>
  <c r="K141" i="39"/>
  <c r="L141" i="39"/>
  <c r="M141" i="39"/>
  <c r="C106" i="39"/>
  <c r="D106" i="39"/>
  <c r="E106" i="39"/>
  <c r="F106" i="39"/>
  <c r="G106" i="39"/>
  <c r="H106" i="39"/>
  <c r="I106" i="39"/>
  <c r="J106" i="39"/>
  <c r="K106" i="39"/>
  <c r="L106" i="39"/>
  <c r="M106" i="39"/>
  <c r="C107" i="39"/>
  <c r="D107" i="39"/>
  <c r="E107" i="39"/>
  <c r="F107" i="39"/>
  <c r="G107" i="39"/>
  <c r="H107" i="39"/>
  <c r="I107" i="39"/>
  <c r="J107" i="39"/>
  <c r="K107" i="39"/>
  <c r="L107" i="39"/>
  <c r="M107" i="39"/>
  <c r="C110" i="39"/>
  <c r="D110" i="39"/>
  <c r="E110" i="39"/>
  <c r="F110" i="39"/>
  <c r="G110" i="39"/>
  <c r="H110" i="39"/>
  <c r="I110" i="39"/>
  <c r="J110" i="39"/>
  <c r="K110" i="39"/>
  <c r="L110" i="39"/>
  <c r="M110" i="39"/>
  <c r="C111" i="39"/>
  <c r="D111" i="39"/>
  <c r="E111" i="39"/>
  <c r="F111" i="39"/>
  <c r="G111" i="39"/>
  <c r="H111" i="39"/>
  <c r="I111" i="39"/>
  <c r="J111" i="39"/>
  <c r="K111" i="39"/>
  <c r="L111" i="39"/>
  <c r="M111" i="39"/>
  <c r="C114" i="39"/>
  <c r="D114" i="39"/>
  <c r="E114" i="39"/>
  <c r="F114" i="39"/>
  <c r="G114" i="39"/>
  <c r="H114" i="39"/>
  <c r="I114" i="39"/>
  <c r="J114" i="39"/>
  <c r="K114" i="39"/>
  <c r="L114" i="39"/>
  <c r="M114" i="39"/>
  <c r="C115" i="39"/>
  <c r="D115" i="39"/>
  <c r="E115" i="39"/>
  <c r="F115" i="39"/>
  <c r="G115" i="39"/>
  <c r="H115" i="39"/>
  <c r="I115" i="39"/>
  <c r="J115" i="39"/>
  <c r="K115" i="39"/>
  <c r="L115" i="39"/>
  <c r="M115" i="39"/>
  <c r="C118" i="39"/>
  <c r="D118" i="39"/>
  <c r="E118" i="39"/>
  <c r="F118" i="39"/>
  <c r="G118" i="39"/>
  <c r="H118" i="39"/>
  <c r="I118" i="39"/>
  <c r="J118" i="39"/>
  <c r="K118" i="39"/>
  <c r="L118" i="39"/>
  <c r="M118" i="39"/>
  <c r="C119" i="39"/>
  <c r="D119" i="39"/>
  <c r="E119" i="39"/>
  <c r="F119" i="39"/>
  <c r="G119" i="39"/>
  <c r="H119" i="39"/>
  <c r="I119" i="39"/>
  <c r="J119" i="39"/>
  <c r="K119" i="39"/>
  <c r="L119" i="39"/>
  <c r="M119" i="39"/>
  <c r="B106" i="39"/>
  <c r="N106" i="39" s="1"/>
  <c r="L170" i="39"/>
  <c r="C154" i="6"/>
  <c r="D154" i="6"/>
  <c r="E154" i="6"/>
  <c r="F154" i="6"/>
  <c r="G154" i="6"/>
  <c r="H154" i="6"/>
  <c r="I154" i="6"/>
  <c r="J154" i="6"/>
  <c r="K154" i="6"/>
  <c r="L154" i="6"/>
  <c r="M154" i="6"/>
  <c r="D44" i="29"/>
  <c r="B55" i="29"/>
  <c r="M10" i="29"/>
  <c r="M28" i="29"/>
  <c r="B28" i="29"/>
  <c r="B35" i="29"/>
  <c r="C28" i="29"/>
  <c r="D28" i="29"/>
  <c r="E28" i="29"/>
  <c r="F28" i="29"/>
  <c r="G28" i="29"/>
  <c r="H28" i="29"/>
  <c r="I28" i="29"/>
  <c r="J28" i="29"/>
  <c r="K28" i="29"/>
  <c r="L28" i="29"/>
  <c r="E10" i="29"/>
  <c r="D10" i="29"/>
  <c r="C10" i="29"/>
  <c r="D48" i="5"/>
  <c r="N27" i="29"/>
  <c r="N26" i="29"/>
  <c r="B20" i="4"/>
  <c r="B39" i="35" s="1"/>
  <c r="B8" i="4"/>
  <c r="B14" i="4"/>
  <c r="M20" i="4"/>
  <c r="L20" i="4"/>
  <c r="L39" i="35" s="1"/>
  <c r="K20" i="4"/>
  <c r="K39" i="35" s="1"/>
  <c r="J20" i="4"/>
  <c r="J39" i="35" s="1"/>
  <c r="I20" i="4"/>
  <c r="I39" i="35" s="1"/>
  <c r="H20" i="4"/>
  <c r="H39" i="35" s="1"/>
  <c r="G20" i="4"/>
  <c r="F20" i="4"/>
  <c r="F39" i="35" s="1"/>
  <c r="E20" i="4"/>
  <c r="E39" i="35" s="1"/>
  <c r="D20" i="4"/>
  <c r="D39" i="35" s="1"/>
  <c r="C20" i="4"/>
  <c r="N19" i="15"/>
  <c r="C20" i="15"/>
  <c r="C11" i="35" s="1"/>
  <c r="E20" i="15"/>
  <c r="E11" i="35" s="1"/>
  <c r="F20" i="15"/>
  <c r="F11" i="35" s="1"/>
  <c r="H20" i="15"/>
  <c r="H11" i="35" s="1"/>
  <c r="I20" i="15"/>
  <c r="I11" i="35" s="1"/>
  <c r="J20" i="15"/>
  <c r="J11" i="35" s="1"/>
  <c r="K20" i="15"/>
  <c r="K11" i="35" s="1"/>
  <c r="L20" i="15"/>
  <c r="L11" i="35" s="1"/>
  <c r="M20" i="15"/>
  <c r="M11" i="35" s="1"/>
  <c r="B20" i="15"/>
  <c r="B11" i="35" s="1"/>
  <c r="B14" i="15"/>
  <c r="A15" i="40"/>
  <c r="A11" i="40"/>
  <c r="A7" i="40"/>
  <c r="C71" i="5"/>
  <c r="D71" i="5"/>
  <c r="E71" i="5"/>
  <c r="F71" i="5"/>
  <c r="G71" i="5"/>
  <c r="H71" i="5"/>
  <c r="I71" i="5"/>
  <c r="J71" i="5"/>
  <c r="K71" i="5"/>
  <c r="L71" i="5"/>
  <c r="M71" i="5"/>
  <c r="C72" i="5"/>
  <c r="D72" i="5"/>
  <c r="E72" i="5"/>
  <c r="F72" i="5"/>
  <c r="G72" i="5"/>
  <c r="H72" i="5"/>
  <c r="I72" i="5"/>
  <c r="J72" i="5"/>
  <c r="K72" i="5"/>
  <c r="L72" i="5"/>
  <c r="M72" i="5"/>
  <c r="B72" i="5"/>
  <c r="B71" i="5"/>
  <c r="C63" i="5"/>
  <c r="D63" i="5"/>
  <c r="E63" i="5"/>
  <c r="F63" i="5"/>
  <c r="G63" i="5"/>
  <c r="H63" i="5"/>
  <c r="I63" i="5"/>
  <c r="J63" i="5"/>
  <c r="K63" i="5"/>
  <c r="L63" i="5"/>
  <c r="M63" i="5"/>
  <c r="C64" i="5"/>
  <c r="D64" i="5"/>
  <c r="E64" i="5"/>
  <c r="F64" i="5"/>
  <c r="G64" i="5"/>
  <c r="H64" i="5"/>
  <c r="I64" i="5"/>
  <c r="J64" i="5"/>
  <c r="K64" i="5"/>
  <c r="L64" i="5"/>
  <c r="M64" i="5"/>
  <c r="C65" i="5"/>
  <c r="D65" i="5"/>
  <c r="E65" i="5"/>
  <c r="F65" i="5"/>
  <c r="G65" i="5"/>
  <c r="H65" i="5"/>
  <c r="I65" i="5"/>
  <c r="J65" i="5"/>
  <c r="K65" i="5"/>
  <c r="L65" i="5"/>
  <c r="M65" i="5"/>
  <c r="C66" i="5"/>
  <c r="D66" i="5"/>
  <c r="E66" i="5"/>
  <c r="F66" i="5"/>
  <c r="G66" i="5"/>
  <c r="H66" i="5"/>
  <c r="I66" i="5"/>
  <c r="J66" i="5"/>
  <c r="K66" i="5"/>
  <c r="L66" i="5"/>
  <c r="M66" i="5"/>
  <c r="C67" i="5"/>
  <c r="D67" i="5"/>
  <c r="E67" i="5"/>
  <c r="F67" i="5"/>
  <c r="G67" i="5"/>
  <c r="H67" i="5"/>
  <c r="I67" i="5"/>
  <c r="J67" i="5"/>
  <c r="K67" i="5"/>
  <c r="L67" i="5"/>
  <c r="M67" i="5"/>
  <c r="B64" i="5"/>
  <c r="B65" i="5"/>
  <c r="B66" i="5"/>
  <c r="B67" i="5"/>
  <c r="B63" i="5"/>
  <c r="B56" i="5"/>
  <c r="D46" i="5"/>
  <c r="C8" i="15"/>
  <c r="D8" i="15"/>
  <c r="E8" i="15"/>
  <c r="F8" i="15"/>
  <c r="G8" i="15"/>
  <c r="H8" i="15"/>
  <c r="I8" i="15"/>
  <c r="J8" i="15"/>
  <c r="K8" i="15"/>
  <c r="L8" i="15"/>
  <c r="M8" i="15"/>
  <c r="M45" i="35" l="1"/>
  <c r="M39" i="35"/>
  <c r="B32" i="39"/>
  <c r="B48" i="6"/>
  <c r="B6" i="6"/>
  <c r="B6" i="39"/>
  <c r="G45" i="35"/>
  <c r="G39" i="35"/>
  <c r="N192" i="39"/>
  <c r="C96" i="6"/>
  <c r="N96" i="6" s="1"/>
  <c r="N10" i="42"/>
  <c r="N210" i="39"/>
  <c r="N94" i="6"/>
  <c r="N207" i="39"/>
  <c r="N211" i="39"/>
  <c r="C45" i="35"/>
  <c r="C39" i="35"/>
  <c r="B90" i="5"/>
  <c r="D155" i="6"/>
  <c r="L155" i="6"/>
  <c r="B36" i="29"/>
  <c r="E69" i="29"/>
  <c r="B69" i="29"/>
  <c r="K155" i="6"/>
  <c r="G155" i="6"/>
  <c r="D45" i="35"/>
  <c r="M69" i="29"/>
  <c r="I69" i="29"/>
  <c r="L69" i="29"/>
  <c r="H69" i="29"/>
  <c r="D69" i="29"/>
  <c r="B86" i="5"/>
  <c r="B87" i="5"/>
  <c r="K69" i="29"/>
  <c r="G69" i="29"/>
  <c r="C69" i="29"/>
  <c r="J69" i="29"/>
  <c r="F69" i="29"/>
  <c r="L14" i="40"/>
  <c r="L13" i="40"/>
  <c r="L12" i="40"/>
  <c r="L10" i="40"/>
  <c r="L9" i="40"/>
  <c r="L8" i="40"/>
  <c r="C51" i="35"/>
  <c r="N60" i="35"/>
  <c r="D53" i="35"/>
  <c r="F14" i="40"/>
  <c r="F13" i="40"/>
  <c r="F9" i="40"/>
  <c r="N28" i="29"/>
  <c r="L174" i="39"/>
  <c r="B94" i="5"/>
  <c r="B175" i="39"/>
  <c r="L175" i="39"/>
  <c r="L171" i="39"/>
  <c r="F10" i="40"/>
  <c r="F12" i="40"/>
  <c r="F8" i="40"/>
  <c r="E25" i="35"/>
  <c r="C23" i="35"/>
  <c r="D52" i="35"/>
  <c r="N61" i="35"/>
  <c r="D25" i="35"/>
  <c r="C25" i="35"/>
  <c r="D23" i="35"/>
  <c r="N62" i="35"/>
  <c r="B76" i="35"/>
  <c r="N34" i="35"/>
  <c r="C52" i="35"/>
  <c r="D51" i="35"/>
  <c r="E24" i="35"/>
  <c r="B24" i="35"/>
  <c r="B23" i="35"/>
  <c r="C24" i="35"/>
  <c r="C155" i="6"/>
  <c r="J52" i="35"/>
  <c r="K45" i="35"/>
  <c r="H45" i="35"/>
  <c r="I52" i="35"/>
  <c r="G52" i="35"/>
  <c r="H52" i="35"/>
  <c r="M52" i="35" s="1"/>
  <c r="F45" i="35"/>
  <c r="M155" i="6"/>
  <c r="I155" i="6"/>
  <c r="F155" i="6"/>
  <c r="J155" i="6"/>
  <c r="B155" i="6"/>
  <c r="N155" i="6" s="1"/>
  <c r="E155" i="6"/>
  <c r="L17" i="35"/>
  <c r="H24" i="35"/>
  <c r="K17" i="35"/>
  <c r="H155" i="6"/>
  <c r="B15" i="15"/>
  <c r="J45" i="35"/>
  <c r="B51" i="35"/>
  <c r="N5" i="35"/>
  <c r="F24" i="35" s="1"/>
  <c r="N6" i="35"/>
  <c r="F25" i="35" s="1"/>
  <c r="N4" i="35"/>
  <c r="F23" i="35" s="1"/>
  <c r="B25" i="35"/>
  <c r="B45" i="35"/>
  <c r="E53" i="35"/>
  <c r="N32" i="35"/>
  <c r="F51" i="35" s="1"/>
  <c r="N33" i="35"/>
  <c r="F52" i="35" s="1"/>
  <c r="E52" i="35"/>
  <c r="I45" i="35"/>
  <c r="E45" i="35"/>
  <c r="B53" i="35"/>
  <c r="B52" i="35"/>
  <c r="C53" i="35"/>
  <c r="E51" i="35"/>
  <c r="E23" i="35"/>
  <c r="D24" i="35"/>
  <c r="L45" i="35"/>
  <c r="E17" i="35"/>
  <c r="B17" i="35"/>
  <c r="G17" i="35"/>
  <c r="J17" i="35"/>
  <c r="F17" i="35"/>
  <c r="H17" i="35"/>
  <c r="D17" i="35"/>
  <c r="N20" i="4"/>
  <c r="B89" i="5"/>
  <c r="B88" i="5"/>
  <c r="B95" i="5"/>
  <c r="E95" i="5"/>
  <c r="E94" i="5"/>
  <c r="D90" i="5"/>
  <c r="E89" i="5"/>
  <c r="C89" i="5"/>
  <c r="D88" i="5"/>
  <c r="E87" i="5"/>
  <c r="C87" i="5"/>
  <c r="D86" i="5"/>
  <c r="E90" i="5"/>
  <c r="C90" i="5"/>
  <c r="D89" i="5"/>
  <c r="E88" i="5"/>
  <c r="C88" i="5"/>
  <c r="D87" i="5"/>
  <c r="E86" i="5"/>
  <c r="C86" i="5"/>
  <c r="B15" i="4"/>
  <c r="B38" i="35" s="1"/>
  <c r="N20" i="15"/>
  <c r="A215" i="39"/>
  <c r="A214" i="39"/>
  <c r="A213" i="39"/>
  <c r="A211" i="39"/>
  <c r="A210" i="39"/>
  <c r="A209" i="39"/>
  <c r="A207" i="39"/>
  <c r="A206" i="39"/>
  <c r="A205" i="39"/>
  <c r="A201" i="39"/>
  <c r="A200" i="39"/>
  <c r="A199" i="39"/>
  <c r="A197" i="39"/>
  <c r="A196" i="39"/>
  <c r="A195" i="39"/>
  <c r="A193" i="39"/>
  <c r="A192" i="39"/>
  <c r="A191" i="39"/>
  <c r="A189" i="39"/>
  <c r="A188" i="39"/>
  <c r="A187" i="39"/>
  <c r="A185" i="39"/>
  <c r="A184" i="39"/>
  <c r="A183" i="39"/>
  <c r="A181" i="39"/>
  <c r="A180" i="39"/>
  <c r="A179" i="39"/>
  <c r="A175" i="39"/>
  <c r="A174" i="39"/>
  <c r="A173" i="39"/>
  <c r="A171" i="39"/>
  <c r="A170" i="39"/>
  <c r="A169" i="39"/>
  <c r="A167" i="39"/>
  <c r="A166" i="39"/>
  <c r="A165" i="39"/>
  <c r="A163" i="39"/>
  <c r="A162" i="39"/>
  <c r="A161" i="39"/>
  <c r="A159" i="39"/>
  <c r="A158" i="39"/>
  <c r="A157" i="39"/>
  <c r="A155" i="39"/>
  <c r="A154" i="39"/>
  <c r="A153" i="39"/>
  <c r="A149" i="39"/>
  <c r="A148" i="39"/>
  <c r="A147" i="39"/>
  <c r="A145" i="39"/>
  <c r="A144" i="39"/>
  <c r="A143" i="39"/>
  <c r="A141" i="39"/>
  <c r="A140" i="39"/>
  <c r="A139" i="39"/>
  <c r="A137" i="39"/>
  <c r="A136" i="39"/>
  <c r="A135" i="39"/>
  <c r="A133" i="39"/>
  <c r="A132" i="39"/>
  <c r="A131" i="39"/>
  <c r="A129" i="39"/>
  <c r="A128" i="39"/>
  <c r="A127" i="39"/>
  <c r="A123" i="39"/>
  <c r="A122" i="39"/>
  <c r="A121" i="39"/>
  <c r="A119" i="39"/>
  <c r="A118" i="39"/>
  <c r="A117" i="39"/>
  <c r="A115" i="39"/>
  <c r="A114" i="39"/>
  <c r="A113" i="39"/>
  <c r="A111" i="39"/>
  <c r="A110" i="39"/>
  <c r="A109" i="39"/>
  <c r="A107" i="39"/>
  <c r="A106" i="39"/>
  <c r="A105" i="39"/>
  <c r="A75" i="6"/>
  <c r="C87" i="29" l="1"/>
  <c r="B10" i="35"/>
  <c r="B16" i="35" s="1"/>
  <c r="B25" i="6"/>
  <c r="L52" i="35"/>
  <c r="E87" i="29"/>
  <c r="B87" i="29"/>
  <c r="B21" i="4"/>
  <c r="B44" i="35"/>
  <c r="N52" i="35"/>
  <c r="D87" i="29"/>
  <c r="B16" i="15"/>
  <c r="O52" i="35"/>
  <c r="N69" i="29"/>
  <c r="B21" i="15"/>
  <c r="K12" i="45" s="1"/>
  <c r="F53" i="35"/>
  <c r="A92" i="39"/>
  <c r="A45" i="39"/>
  <c r="A88" i="39"/>
  <c r="A40" i="39"/>
  <c r="A84" i="39"/>
  <c r="A35" i="39"/>
  <c r="A19" i="39"/>
  <c r="A14" i="39"/>
  <c r="A9" i="39"/>
  <c r="A21" i="29"/>
  <c r="A3" i="29"/>
  <c r="A78" i="5"/>
  <c r="A55" i="5"/>
  <c r="A4" i="5"/>
  <c r="A4" i="42"/>
  <c r="A23" i="4"/>
  <c r="A3" i="4"/>
  <c r="A23" i="15"/>
  <c r="F87" i="29" l="1"/>
  <c r="B156" i="6"/>
  <c r="A59" i="39"/>
  <c r="A58" i="39"/>
  <c r="A62" i="39"/>
  <c r="A63" i="39"/>
  <c r="A61" i="39"/>
  <c r="A60" i="39"/>
  <c r="I6" i="45"/>
  <c r="J6" i="45"/>
  <c r="T6" i="45"/>
  <c r="I8" i="45"/>
  <c r="J8" i="45"/>
  <c r="T8" i="45"/>
  <c r="D8" i="45" s="1"/>
  <c r="I9" i="45"/>
  <c r="J9" i="45"/>
  <c r="T9" i="45"/>
  <c r="D9" i="45" s="1"/>
  <c r="I10" i="45"/>
  <c r="J10" i="45"/>
  <c r="H6" i="45"/>
  <c r="H8" i="45"/>
  <c r="H9" i="45"/>
  <c r="H10" i="45"/>
  <c r="K9" i="45"/>
  <c r="L9" i="45"/>
  <c r="M9" i="45"/>
  <c r="N9" i="45"/>
  <c r="O9" i="45"/>
  <c r="P9" i="45"/>
  <c r="Q9" i="45"/>
  <c r="R9" i="45"/>
  <c r="S9" i="45"/>
  <c r="K10" i="45"/>
  <c r="L10" i="45"/>
  <c r="M10" i="45"/>
  <c r="N10" i="45"/>
  <c r="O10" i="45"/>
  <c r="P10" i="45"/>
  <c r="Q10" i="45"/>
  <c r="R10" i="45"/>
  <c r="S10" i="45"/>
  <c r="C62" i="29" l="1"/>
  <c r="D62" i="29"/>
  <c r="E62" i="29"/>
  <c r="F62" i="29"/>
  <c r="G62" i="29"/>
  <c r="H62" i="29"/>
  <c r="I62" i="29"/>
  <c r="J62" i="29"/>
  <c r="K62" i="29"/>
  <c r="L62" i="29"/>
  <c r="M62" i="29"/>
  <c r="C63" i="29"/>
  <c r="D63" i="29"/>
  <c r="E63" i="29"/>
  <c r="F63" i="29"/>
  <c r="G63" i="29"/>
  <c r="H63" i="29"/>
  <c r="I63" i="29"/>
  <c r="J63" i="29"/>
  <c r="K63" i="29"/>
  <c r="L63" i="29"/>
  <c r="M63" i="29"/>
  <c r="C64" i="29"/>
  <c r="D64" i="29"/>
  <c r="E64" i="29"/>
  <c r="F64" i="29"/>
  <c r="G64" i="29"/>
  <c r="H64" i="29"/>
  <c r="I64" i="29"/>
  <c r="J64" i="29"/>
  <c r="K64" i="29"/>
  <c r="L64" i="29"/>
  <c r="M64" i="29"/>
  <c r="C65" i="29"/>
  <c r="D65" i="29"/>
  <c r="E65" i="29"/>
  <c r="F65" i="29"/>
  <c r="G65" i="29"/>
  <c r="H65" i="29"/>
  <c r="I65" i="29"/>
  <c r="J65" i="29"/>
  <c r="K65" i="29"/>
  <c r="L65" i="29"/>
  <c r="M65" i="29"/>
  <c r="C66" i="29"/>
  <c r="D66" i="29"/>
  <c r="E66" i="29"/>
  <c r="F66" i="29"/>
  <c r="G66" i="29"/>
  <c r="H66" i="29"/>
  <c r="I66" i="29"/>
  <c r="J66" i="29"/>
  <c r="K66" i="29"/>
  <c r="L66" i="29"/>
  <c r="M66" i="29"/>
  <c r="C67" i="29"/>
  <c r="D67" i="29"/>
  <c r="E67" i="29"/>
  <c r="F67" i="29"/>
  <c r="G67" i="29"/>
  <c r="H67" i="29"/>
  <c r="I67" i="29"/>
  <c r="J67" i="29"/>
  <c r="K67" i="29"/>
  <c r="L67" i="29"/>
  <c r="M67" i="29"/>
  <c r="B63" i="29"/>
  <c r="B64" i="29"/>
  <c r="B65" i="29"/>
  <c r="B66" i="29"/>
  <c r="B67" i="29"/>
  <c r="B62" i="29"/>
  <c r="C55" i="29"/>
  <c r="D55" i="29"/>
  <c r="E55" i="29"/>
  <c r="F55" i="29"/>
  <c r="G55" i="29"/>
  <c r="H55" i="29"/>
  <c r="I55" i="29"/>
  <c r="J55" i="29"/>
  <c r="K55" i="29"/>
  <c r="L55" i="29"/>
  <c r="M55" i="29"/>
  <c r="C56" i="29"/>
  <c r="D56" i="29"/>
  <c r="E56" i="29"/>
  <c r="F56" i="29"/>
  <c r="G56" i="29"/>
  <c r="H56" i="29"/>
  <c r="I56" i="29"/>
  <c r="J56" i="29"/>
  <c r="K56" i="29"/>
  <c r="L56" i="29"/>
  <c r="M56" i="29"/>
  <c r="C57" i="29"/>
  <c r="D57" i="29"/>
  <c r="E57" i="29"/>
  <c r="F57" i="29"/>
  <c r="G57" i="29"/>
  <c r="H57" i="29"/>
  <c r="I57" i="29"/>
  <c r="J57" i="29"/>
  <c r="K57" i="29"/>
  <c r="L57" i="29"/>
  <c r="M57" i="29"/>
  <c r="C58" i="29"/>
  <c r="D58" i="29"/>
  <c r="E58" i="29"/>
  <c r="F58" i="29"/>
  <c r="G58" i="29"/>
  <c r="H58" i="29"/>
  <c r="I58" i="29"/>
  <c r="J58" i="29"/>
  <c r="K58" i="29"/>
  <c r="L58" i="29"/>
  <c r="M58" i="29"/>
  <c r="C59" i="29"/>
  <c r="D59" i="29"/>
  <c r="E59" i="29"/>
  <c r="F59" i="29"/>
  <c r="G59" i="29"/>
  <c r="H59" i="29"/>
  <c r="I59" i="29"/>
  <c r="J59" i="29"/>
  <c r="K59" i="29"/>
  <c r="L59" i="29"/>
  <c r="M59" i="29"/>
  <c r="C60" i="29"/>
  <c r="D60" i="29"/>
  <c r="E60" i="29"/>
  <c r="F60" i="29"/>
  <c r="G60" i="29"/>
  <c r="H60" i="29"/>
  <c r="I60" i="29"/>
  <c r="J60" i="29"/>
  <c r="K60" i="29"/>
  <c r="L60" i="29"/>
  <c r="M60" i="29"/>
  <c r="B56" i="29"/>
  <c r="B57" i="29"/>
  <c r="B58" i="29"/>
  <c r="B59" i="29"/>
  <c r="B73" i="29" l="1"/>
  <c r="B75" i="29"/>
  <c r="B80" i="29"/>
  <c r="B78" i="29"/>
  <c r="B82" i="29"/>
  <c r="N59" i="29"/>
  <c r="B84" i="29"/>
  <c r="B81" i="29"/>
  <c r="B76" i="29"/>
  <c r="B74" i="29"/>
  <c r="B85" i="29"/>
  <c r="B83" i="29"/>
  <c r="D78" i="29"/>
  <c r="E77" i="29"/>
  <c r="C77" i="29"/>
  <c r="D76" i="29"/>
  <c r="E75" i="29"/>
  <c r="C75" i="29"/>
  <c r="D74" i="29"/>
  <c r="E73" i="29"/>
  <c r="C73" i="29"/>
  <c r="E78" i="29"/>
  <c r="C78" i="29"/>
  <c r="D77" i="29"/>
  <c r="E76" i="29"/>
  <c r="C76" i="29"/>
  <c r="D75" i="29"/>
  <c r="E74" i="29"/>
  <c r="C74" i="29"/>
  <c r="D73" i="29"/>
  <c r="N60" i="29"/>
  <c r="B77" i="29"/>
  <c r="B27" i="15"/>
  <c r="B8" i="39" l="1"/>
  <c r="B9" i="39" s="1"/>
  <c r="B12" i="35"/>
  <c r="B8" i="6"/>
  <c r="B9" i="6" s="1"/>
  <c r="B18" i="35"/>
  <c r="F73" i="29"/>
  <c r="K13" i="45"/>
  <c r="B29" i="15"/>
  <c r="F74" i="29"/>
  <c r="F75" i="29"/>
  <c r="F76" i="29"/>
  <c r="F78" i="29"/>
  <c r="F77" i="29"/>
  <c r="N9" i="29"/>
  <c r="B17" i="29"/>
  <c r="B68" i="29" s="1"/>
  <c r="B39" i="4"/>
  <c r="K14" i="45" l="1"/>
  <c r="B13" i="35"/>
  <c r="B19" i="35" s="1"/>
  <c r="B42" i="6"/>
  <c r="B43" i="6"/>
  <c r="C9" i="45"/>
  <c r="K8" i="45"/>
  <c r="L8" i="45"/>
  <c r="M8" i="45"/>
  <c r="N8" i="45"/>
  <c r="O8" i="45"/>
  <c r="P8" i="45"/>
  <c r="Q8" i="45"/>
  <c r="C8" i="45" s="1"/>
  <c r="R8" i="45"/>
  <c r="S8" i="45"/>
  <c r="K6" i="45"/>
  <c r="L6" i="45"/>
  <c r="M6" i="45"/>
  <c r="N6" i="45"/>
  <c r="O6" i="45"/>
  <c r="P6" i="45"/>
  <c r="Q6" i="45"/>
  <c r="R6" i="45"/>
  <c r="S6" i="45"/>
  <c r="C6" i="45" l="1"/>
  <c r="D6" i="45" s="1"/>
  <c r="C10" i="45"/>
  <c r="N8" i="29"/>
  <c r="F10" i="29"/>
  <c r="G10" i="29"/>
  <c r="H10" i="29"/>
  <c r="I10" i="29"/>
  <c r="J10" i="29"/>
  <c r="K10" i="29"/>
  <c r="L10" i="29"/>
  <c r="B18" i="29"/>
  <c r="B70" i="29" s="1"/>
  <c r="N17" i="42"/>
  <c r="N18" i="42"/>
  <c r="N19" i="42"/>
  <c r="N16" i="42"/>
  <c r="T10" i="45"/>
  <c r="D10" i="45" s="1"/>
  <c r="C8" i="4"/>
  <c r="D8" i="4"/>
  <c r="E8" i="4"/>
  <c r="F8" i="4"/>
  <c r="G8" i="4"/>
  <c r="H8" i="4"/>
  <c r="I8" i="4"/>
  <c r="J8" i="4"/>
  <c r="K8" i="4"/>
  <c r="L8" i="4"/>
  <c r="M8" i="4"/>
  <c r="D200" i="39" l="1"/>
  <c r="D196" i="39"/>
  <c r="J11" i="40"/>
  <c r="D11" i="40"/>
  <c r="H200" i="39"/>
  <c r="H196" i="39"/>
  <c r="L200" i="39"/>
  <c r="L196" i="39"/>
  <c r="D201" i="39"/>
  <c r="D197" i="39"/>
  <c r="H201" i="39"/>
  <c r="J15" i="40"/>
  <c r="D15" i="40"/>
  <c r="H197" i="39"/>
  <c r="L201" i="39"/>
  <c r="L197" i="39"/>
  <c r="I11" i="40"/>
  <c r="C11" i="40"/>
  <c r="E196" i="39"/>
  <c r="E200" i="39"/>
  <c r="I196" i="39"/>
  <c r="I200" i="39"/>
  <c r="M196" i="39"/>
  <c r="M200" i="39"/>
  <c r="I15" i="40"/>
  <c r="C15" i="40"/>
  <c r="E201" i="39"/>
  <c r="E197" i="39"/>
  <c r="I201" i="39"/>
  <c r="I197" i="39"/>
  <c r="M201" i="39"/>
  <c r="M197" i="39"/>
  <c r="F196" i="39"/>
  <c r="F200" i="39"/>
  <c r="B15" i="40"/>
  <c r="B201" i="39"/>
  <c r="H15" i="40"/>
  <c r="F197" i="39"/>
  <c r="F201" i="39"/>
  <c r="J197" i="39"/>
  <c r="J201" i="39"/>
  <c r="B196" i="39"/>
  <c r="N196" i="39" s="1"/>
  <c r="H11" i="40"/>
  <c r="B11" i="40"/>
  <c r="J196" i="39"/>
  <c r="J200" i="39"/>
  <c r="C200" i="39"/>
  <c r="C196" i="39"/>
  <c r="G200" i="39"/>
  <c r="G196" i="39"/>
  <c r="K200" i="39"/>
  <c r="K11" i="40"/>
  <c r="E11" i="40"/>
  <c r="K196" i="39"/>
  <c r="C197" i="39"/>
  <c r="C201" i="39"/>
  <c r="G197" i="39"/>
  <c r="G201" i="39"/>
  <c r="K197" i="39"/>
  <c r="K15" i="40"/>
  <c r="E15" i="40"/>
  <c r="K201" i="39"/>
  <c r="K15" i="45"/>
  <c r="N10" i="29"/>
  <c r="N8" i="15"/>
  <c r="N201" i="39" l="1"/>
  <c r="L11" i="40"/>
  <c r="F15" i="40"/>
  <c r="F11" i="40"/>
  <c r="L15" i="40"/>
  <c r="H6" i="11"/>
  <c r="B6" i="11"/>
  <c r="T5" i="11"/>
  <c r="S5" i="11"/>
  <c r="R5" i="11"/>
  <c r="Q5" i="11"/>
  <c r="E5" i="11"/>
  <c r="S4" i="11"/>
  <c r="Q4" i="11"/>
  <c r="G1" i="13" l="1"/>
  <c r="E1" i="13"/>
  <c r="O57" i="35"/>
  <c r="L57" i="35"/>
  <c r="B77" i="35" l="1"/>
  <c r="D76" i="35"/>
  <c r="D77" i="35"/>
  <c r="C76" i="35"/>
  <c r="E76" i="35"/>
  <c r="C77" i="35"/>
  <c r="E77" i="35"/>
  <c r="F76" i="35" l="1"/>
  <c r="F77" i="35"/>
  <c r="B78" i="35"/>
  <c r="C78" i="35"/>
  <c r="D78" i="35"/>
  <c r="E78" i="35"/>
  <c r="O29" i="35"/>
  <c r="L29" i="35"/>
  <c r="F78" i="35" l="1"/>
  <c r="O1" i="35"/>
  <c r="L1" i="35"/>
  <c r="K1" i="40" l="1"/>
  <c r="G1" i="40"/>
  <c r="B206" i="39"/>
  <c r="N206" i="39" s="1"/>
  <c r="B185" i="39" l="1"/>
  <c r="N185" i="39" s="1"/>
  <c r="B184" i="39"/>
  <c r="N184" i="39" s="1"/>
  <c r="B180" i="39"/>
  <c r="N180" i="39" s="1"/>
  <c r="B167" i="39" l="1"/>
  <c r="N167" i="39" s="1"/>
  <c r="B166" i="39"/>
  <c r="N166" i="39" s="1"/>
  <c r="B163" i="39"/>
  <c r="N163" i="39" s="1"/>
  <c r="B162" i="39"/>
  <c r="N162" i="39" s="1"/>
  <c r="B141" i="39"/>
  <c r="N141" i="39" s="1"/>
  <c r="B140" i="39"/>
  <c r="N140" i="39" s="1"/>
  <c r="B137" i="39"/>
  <c r="N137" i="39" s="1"/>
  <c r="B136" i="39"/>
  <c r="N136" i="39" s="1"/>
  <c r="B119" i="39" l="1"/>
  <c r="N119" i="39" s="1"/>
  <c r="B118" i="39"/>
  <c r="N118" i="39" s="1"/>
  <c r="B115" i="39"/>
  <c r="N115" i="39" s="1"/>
  <c r="B114" i="39"/>
  <c r="N114" i="39" s="1"/>
  <c r="B111" i="39"/>
  <c r="N111" i="39" s="1"/>
  <c r="B110" i="39"/>
  <c r="N110" i="39" s="1"/>
  <c r="B107" i="39"/>
  <c r="N107" i="39" s="1"/>
  <c r="N91" i="39" l="1"/>
  <c r="N90" i="39"/>
  <c r="N89" i="39"/>
  <c r="N87" i="39"/>
  <c r="N86" i="39"/>
  <c r="N85" i="39"/>
  <c r="M58" i="39"/>
  <c r="L58" i="39"/>
  <c r="K58" i="39"/>
  <c r="J58" i="39"/>
  <c r="I58" i="39"/>
  <c r="H58" i="39"/>
  <c r="G58" i="39"/>
  <c r="F58" i="39"/>
  <c r="E58" i="39"/>
  <c r="D58" i="39"/>
  <c r="C58" i="39"/>
  <c r="B58" i="39"/>
  <c r="N58" i="39" s="1"/>
  <c r="N44" i="39"/>
  <c r="N43" i="39"/>
  <c r="N42" i="39"/>
  <c r="N41" i="39"/>
  <c r="N39" i="39"/>
  <c r="N38" i="39"/>
  <c r="N37" i="39"/>
  <c r="N36" i="39"/>
  <c r="F174" i="39" l="1"/>
  <c r="F170" i="39"/>
  <c r="C174" i="39"/>
  <c r="C170" i="39"/>
  <c r="G174" i="39"/>
  <c r="G170" i="39"/>
  <c r="K174" i="39"/>
  <c r="K170" i="39"/>
  <c r="E175" i="39"/>
  <c r="E171" i="39"/>
  <c r="I171" i="39"/>
  <c r="I175" i="39"/>
  <c r="H174" i="39"/>
  <c r="H170" i="39"/>
  <c r="F171" i="39"/>
  <c r="F175" i="39"/>
  <c r="J171" i="39"/>
  <c r="J175" i="39"/>
  <c r="D170" i="39"/>
  <c r="D174" i="39"/>
  <c r="M170" i="39"/>
  <c r="M174" i="39"/>
  <c r="E170" i="39"/>
  <c r="E174" i="39"/>
  <c r="I170" i="39"/>
  <c r="I174" i="39"/>
  <c r="C175" i="39"/>
  <c r="C171" i="39"/>
  <c r="G175" i="39"/>
  <c r="G171" i="39"/>
  <c r="K175" i="39"/>
  <c r="K171" i="39"/>
  <c r="J174" i="39"/>
  <c r="J170" i="39"/>
  <c r="D175" i="39"/>
  <c r="D171" i="39"/>
  <c r="H175" i="39"/>
  <c r="H171" i="39"/>
  <c r="M175" i="39"/>
  <c r="M171" i="39"/>
  <c r="B174" i="39"/>
  <c r="N174" i="39" s="1"/>
  <c r="B170" i="39"/>
  <c r="N40" i="39"/>
  <c r="B171" i="39"/>
  <c r="N45" i="39"/>
  <c r="N88" i="39"/>
  <c r="B197" i="39"/>
  <c r="N197" i="39" s="1"/>
  <c r="N92" i="39"/>
  <c r="B200" i="39"/>
  <c r="N200" i="39" s="1"/>
  <c r="N33" i="39"/>
  <c r="K123" i="39"/>
  <c r="J123" i="39"/>
  <c r="F123" i="39"/>
  <c r="E123" i="39"/>
  <c r="C123" i="39"/>
  <c r="N18" i="39"/>
  <c r="N17" i="39"/>
  <c r="N16" i="39"/>
  <c r="N15" i="39"/>
  <c r="K122" i="39"/>
  <c r="F122" i="39"/>
  <c r="C122" i="39"/>
  <c r="N13" i="39"/>
  <c r="N12" i="39"/>
  <c r="N11" i="39"/>
  <c r="N10" i="39"/>
  <c r="N171" i="39" l="1"/>
  <c r="N175" i="39"/>
  <c r="N170" i="39"/>
  <c r="G148" i="39"/>
  <c r="G144" i="39"/>
  <c r="G214" i="39"/>
  <c r="D144" i="39"/>
  <c r="D148" i="39"/>
  <c r="D214" i="39"/>
  <c r="H144" i="39"/>
  <c r="H148" i="39"/>
  <c r="H214" i="39"/>
  <c r="L144" i="39"/>
  <c r="L148" i="39"/>
  <c r="L122" i="39"/>
  <c r="L214" i="39"/>
  <c r="D149" i="39"/>
  <c r="D145" i="39"/>
  <c r="D215" i="39"/>
  <c r="H149" i="39"/>
  <c r="H145" i="39"/>
  <c r="H215" i="39"/>
  <c r="L149" i="39"/>
  <c r="L145" i="39"/>
  <c r="L123" i="39"/>
  <c r="L215" i="39"/>
  <c r="D123" i="39"/>
  <c r="H122" i="39"/>
  <c r="E144" i="39"/>
  <c r="E148" i="39"/>
  <c r="E214" i="39"/>
  <c r="I144" i="39"/>
  <c r="I148" i="39"/>
  <c r="I214" i="39"/>
  <c r="M144" i="39"/>
  <c r="M148" i="39"/>
  <c r="M214" i="39"/>
  <c r="E145" i="39"/>
  <c r="E149" i="39"/>
  <c r="E215" i="39"/>
  <c r="I145" i="39"/>
  <c r="I149" i="39"/>
  <c r="I215" i="39"/>
  <c r="M145" i="39"/>
  <c r="M149" i="39"/>
  <c r="M215" i="39"/>
  <c r="M123" i="39"/>
  <c r="I123" i="39"/>
  <c r="G122" i="39"/>
  <c r="F148" i="39"/>
  <c r="F144" i="39"/>
  <c r="F214" i="39"/>
  <c r="J148" i="39"/>
  <c r="J144" i="39"/>
  <c r="J214" i="39"/>
  <c r="B123" i="39"/>
  <c r="B215" i="39"/>
  <c r="F145" i="39"/>
  <c r="F149" i="39"/>
  <c r="F215" i="39"/>
  <c r="J145" i="39"/>
  <c r="J149" i="39"/>
  <c r="J215" i="39"/>
  <c r="E122" i="39"/>
  <c r="C148" i="39"/>
  <c r="C144" i="39"/>
  <c r="C214" i="39"/>
  <c r="K148" i="39"/>
  <c r="K144" i="39"/>
  <c r="K214" i="39"/>
  <c r="C149" i="39"/>
  <c r="C145" i="39"/>
  <c r="C215" i="39"/>
  <c r="G149" i="39"/>
  <c r="G145" i="39"/>
  <c r="G215" i="39"/>
  <c r="K149" i="39"/>
  <c r="K145" i="39"/>
  <c r="K215" i="39"/>
  <c r="H123" i="39"/>
  <c r="J122" i="39"/>
  <c r="G123" i="39"/>
  <c r="I122" i="39"/>
  <c r="M122" i="39"/>
  <c r="D122" i="39"/>
  <c r="D113" i="39"/>
  <c r="L113" i="39"/>
  <c r="E113" i="39"/>
  <c r="I113" i="39"/>
  <c r="J113" i="39"/>
  <c r="F113" i="39"/>
  <c r="C113" i="39"/>
  <c r="G113" i="39"/>
  <c r="K113" i="39"/>
  <c r="H113" i="39"/>
  <c r="M113" i="39"/>
  <c r="B144" i="39"/>
  <c r="N144" i="39" s="1"/>
  <c r="B148" i="39"/>
  <c r="B214" i="39"/>
  <c r="N214" i="39" s="1"/>
  <c r="B122" i="39"/>
  <c r="B145" i="39"/>
  <c r="B149" i="39"/>
  <c r="N149" i="39" s="1"/>
  <c r="N7" i="39"/>
  <c r="N31" i="39"/>
  <c r="B113" i="39"/>
  <c r="M1" i="39"/>
  <c r="I1" i="39"/>
  <c r="N145" i="39" l="1"/>
  <c r="N122" i="39"/>
  <c r="N148" i="39"/>
  <c r="N215" i="39"/>
  <c r="N113" i="39"/>
  <c r="N123" i="39"/>
  <c r="C105" i="39"/>
  <c r="H105" i="39"/>
  <c r="D105" i="39"/>
  <c r="L105" i="39"/>
  <c r="E105" i="39"/>
  <c r="B105" i="39"/>
  <c r="F105" i="39"/>
  <c r="J105" i="39"/>
  <c r="G105" i="39"/>
  <c r="K105" i="39"/>
  <c r="I105" i="39"/>
  <c r="M105" i="39"/>
  <c r="N5" i="39"/>
  <c r="N105" i="39" l="1"/>
  <c r="K1" i="38"/>
  <c r="G1" i="38"/>
  <c r="M161" i="6" l="1"/>
  <c r="L161" i="6"/>
  <c r="K161" i="6"/>
  <c r="J161" i="6"/>
  <c r="I161" i="6"/>
  <c r="H161" i="6"/>
  <c r="G161" i="6"/>
  <c r="F161" i="6"/>
  <c r="E161" i="6"/>
  <c r="D161" i="6"/>
  <c r="C161" i="6"/>
  <c r="B161" i="6"/>
  <c r="M160" i="6"/>
  <c r="L160" i="6"/>
  <c r="K160" i="6"/>
  <c r="J160" i="6"/>
  <c r="I160" i="6"/>
  <c r="H160" i="6"/>
  <c r="G160" i="6"/>
  <c r="F160" i="6"/>
  <c r="E160" i="6"/>
  <c r="D160" i="6"/>
  <c r="C160" i="6"/>
  <c r="B160" i="6"/>
  <c r="N160" i="6" s="1"/>
  <c r="M159" i="6"/>
  <c r="L159" i="6"/>
  <c r="K159" i="6"/>
  <c r="J159" i="6"/>
  <c r="I159" i="6"/>
  <c r="H159" i="6"/>
  <c r="G159" i="6"/>
  <c r="F159" i="6"/>
  <c r="E159" i="6"/>
  <c r="D159" i="6"/>
  <c r="C159" i="6"/>
  <c r="B159" i="6"/>
  <c r="M149" i="6"/>
  <c r="L149" i="6"/>
  <c r="K149" i="6"/>
  <c r="J149" i="6"/>
  <c r="I149" i="6"/>
  <c r="H149" i="6"/>
  <c r="G149" i="6"/>
  <c r="F149" i="6"/>
  <c r="E149" i="6"/>
  <c r="D149" i="6"/>
  <c r="C149" i="6"/>
  <c r="B149" i="6"/>
  <c r="M148" i="6"/>
  <c r="L148" i="6"/>
  <c r="K148" i="6"/>
  <c r="J148" i="6"/>
  <c r="I148" i="6"/>
  <c r="H148" i="6"/>
  <c r="G148" i="6"/>
  <c r="F148" i="6"/>
  <c r="E148" i="6"/>
  <c r="D148" i="6"/>
  <c r="C148" i="6"/>
  <c r="B148" i="6"/>
  <c r="M147" i="6"/>
  <c r="L147" i="6"/>
  <c r="K147" i="6"/>
  <c r="J147" i="6"/>
  <c r="I147" i="6"/>
  <c r="H147" i="6"/>
  <c r="G147" i="6"/>
  <c r="F147" i="6"/>
  <c r="E147" i="6"/>
  <c r="D147" i="6"/>
  <c r="C147" i="6"/>
  <c r="B147" i="6"/>
  <c r="N147" i="6" s="1"/>
  <c r="M146" i="6"/>
  <c r="L146" i="6"/>
  <c r="K146" i="6"/>
  <c r="J146" i="6"/>
  <c r="I146" i="6"/>
  <c r="H146" i="6"/>
  <c r="G146" i="6"/>
  <c r="F146" i="6"/>
  <c r="E146" i="6"/>
  <c r="D146" i="6"/>
  <c r="C146" i="6"/>
  <c r="B146" i="6"/>
  <c r="M145" i="6"/>
  <c r="L145" i="6"/>
  <c r="K145" i="6"/>
  <c r="J145" i="6"/>
  <c r="I145" i="6"/>
  <c r="H145" i="6"/>
  <c r="G145" i="6"/>
  <c r="F145" i="6"/>
  <c r="E145" i="6"/>
  <c r="D145" i="6"/>
  <c r="C145" i="6"/>
  <c r="B145" i="6"/>
  <c r="N145" i="6" s="1"/>
  <c r="B154" i="6"/>
  <c r="N154" i="6" s="1"/>
  <c r="M153" i="6"/>
  <c r="L153" i="6"/>
  <c r="K153" i="6"/>
  <c r="J153" i="6"/>
  <c r="I153" i="6"/>
  <c r="H153" i="6"/>
  <c r="G153" i="6"/>
  <c r="F153" i="6"/>
  <c r="E153" i="6"/>
  <c r="D153" i="6"/>
  <c r="C153" i="6"/>
  <c r="B153" i="6"/>
  <c r="M152" i="6"/>
  <c r="L152" i="6"/>
  <c r="K152" i="6"/>
  <c r="J152" i="6"/>
  <c r="I152" i="6"/>
  <c r="H152" i="6"/>
  <c r="G152" i="6"/>
  <c r="F152" i="6"/>
  <c r="E152" i="6"/>
  <c r="D152" i="6"/>
  <c r="C152" i="6"/>
  <c r="B152" i="6"/>
  <c r="M143" i="6"/>
  <c r="L143" i="6"/>
  <c r="K143" i="6"/>
  <c r="J143" i="6"/>
  <c r="I143" i="6"/>
  <c r="H143" i="6"/>
  <c r="G143" i="6"/>
  <c r="F143" i="6"/>
  <c r="E143" i="6"/>
  <c r="D143" i="6"/>
  <c r="C143" i="6"/>
  <c r="B143" i="6"/>
  <c r="M142" i="6"/>
  <c r="L142" i="6"/>
  <c r="K142" i="6"/>
  <c r="J142" i="6"/>
  <c r="I142" i="6"/>
  <c r="H142" i="6"/>
  <c r="G142" i="6"/>
  <c r="F142" i="6"/>
  <c r="E142" i="6"/>
  <c r="D142" i="6"/>
  <c r="C142" i="6"/>
  <c r="B142" i="6"/>
  <c r="M141" i="6"/>
  <c r="L141" i="6"/>
  <c r="K141" i="6"/>
  <c r="J141" i="6"/>
  <c r="I141" i="6"/>
  <c r="H141" i="6"/>
  <c r="G141" i="6"/>
  <c r="F141" i="6"/>
  <c r="E141" i="6"/>
  <c r="D141" i="6"/>
  <c r="C141" i="6"/>
  <c r="B141" i="6"/>
  <c r="M140" i="6"/>
  <c r="L140" i="6"/>
  <c r="K140" i="6"/>
  <c r="J140" i="6"/>
  <c r="I140" i="6"/>
  <c r="H140" i="6"/>
  <c r="G140" i="6"/>
  <c r="F140" i="6"/>
  <c r="E140" i="6"/>
  <c r="D140" i="6"/>
  <c r="C140" i="6"/>
  <c r="B140" i="6"/>
  <c r="A99" i="6"/>
  <c r="M98" i="6"/>
  <c r="L98" i="6"/>
  <c r="K98" i="6"/>
  <c r="J98" i="6"/>
  <c r="I98" i="6"/>
  <c r="H98" i="6"/>
  <c r="G98" i="6"/>
  <c r="F98" i="6"/>
  <c r="E98" i="6"/>
  <c r="D98" i="6"/>
  <c r="C98" i="6"/>
  <c r="B98" i="6"/>
  <c r="A98" i="6"/>
  <c r="M97" i="6"/>
  <c r="L97" i="6"/>
  <c r="K97" i="6"/>
  <c r="J97" i="6"/>
  <c r="I97" i="6"/>
  <c r="H97" i="6"/>
  <c r="G97" i="6"/>
  <c r="F97" i="6"/>
  <c r="E97" i="6"/>
  <c r="D97" i="6"/>
  <c r="C97" i="6"/>
  <c r="B97" i="6"/>
  <c r="A97" i="6"/>
  <c r="A96" i="6"/>
  <c r="A95" i="6"/>
  <c r="A94" i="6"/>
  <c r="A74" i="6"/>
  <c r="A73" i="6"/>
  <c r="A72" i="6"/>
  <c r="A71" i="6"/>
  <c r="N98" i="6" l="1"/>
  <c r="N141" i="6"/>
  <c r="N143" i="6"/>
  <c r="N153" i="6"/>
  <c r="N149" i="6"/>
  <c r="N146" i="6"/>
  <c r="N148" i="6"/>
  <c r="N159" i="6"/>
  <c r="N97" i="6"/>
  <c r="N140" i="6"/>
  <c r="N142" i="6"/>
  <c r="N152" i="6"/>
  <c r="N161" i="6"/>
  <c r="N49" i="6"/>
  <c r="N71" i="6"/>
  <c r="N72" i="6"/>
  <c r="N73" i="6"/>
  <c r="N74" i="6"/>
  <c r="N75" i="6"/>
  <c r="M1" i="6"/>
  <c r="I1" i="6"/>
  <c r="N76" i="6" l="1"/>
  <c r="N64" i="29"/>
  <c r="N65" i="29"/>
  <c r="N56" i="29"/>
  <c r="N58" i="29"/>
  <c r="E80" i="29"/>
  <c r="E81" i="29"/>
  <c r="E82" i="29"/>
  <c r="E83" i="29"/>
  <c r="E84" i="29"/>
  <c r="E85" i="29"/>
  <c r="D81" i="29"/>
  <c r="D82" i="29"/>
  <c r="D83" i="29"/>
  <c r="D84" i="29"/>
  <c r="D85" i="29"/>
  <c r="D80" i="29"/>
  <c r="C80" i="29"/>
  <c r="C81" i="29"/>
  <c r="C82" i="29"/>
  <c r="C83" i="29"/>
  <c r="C84" i="29"/>
  <c r="C85" i="29"/>
  <c r="N62" i="29"/>
  <c r="N66" i="29"/>
  <c r="N57" i="29"/>
  <c r="N63" i="29"/>
  <c r="N67" i="29"/>
  <c r="N39" i="35"/>
  <c r="M35" i="29"/>
  <c r="L35" i="29"/>
  <c r="K35" i="29"/>
  <c r="J35" i="29"/>
  <c r="I35" i="29"/>
  <c r="H35" i="29"/>
  <c r="G35" i="29"/>
  <c r="F35" i="29"/>
  <c r="E35" i="29"/>
  <c r="D35" i="29"/>
  <c r="C35" i="29"/>
  <c r="N34" i="29"/>
  <c r="N33" i="29"/>
  <c r="N32" i="29"/>
  <c r="N31" i="29"/>
  <c r="N30" i="29"/>
  <c r="N29" i="29"/>
  <c r="L61" i="29"/>
  <c r="K61" i="29"/>
  <c r="D61" i="29"/>
  <c r="C61" i="29"/>
  <c r="N25" i="29"/>
  <c r="N24" i="29"/>
  <c r="N23" i="29"/>
  <c r="N22" i="29"/>
  <c r="M17" i="29"/>
  <c r="L17" i="29"/>
  <c r="K17" i="29"/>
  <c r="J17" i="29"/>
  <c r="I17" i="29"/>
  <c r="H17" i="29"/>
  <c r="G17" i="29"/>
  <c r="F17" i="29"/>
  <c r="E17" i="29"/>
  <c r="D17" i="29"/>
  <c r="C17" i="29"/>
  <c r="N16" i="29"/>
  <c r="N15" i="29"/>
  <c r="N14" i="29"/>
  <c r="N13" i="29"/>
  <c r="N12" i="29"/>
  <c r="N11" i="29"/>
  <c r="H61" i="29"/>
  <c r="G61" i="29"/>
  <c r="N7" i="29"/>
  <c r="N6" i="29"/>
  <c r="N5" i="29"/>
  <c r="N4" i="29"/>
  <c r="A72" i="29"/>
  <c r="M59" i="5"/>
  <c r="L59" i="5"/>
  <c r="K59" i="5"/>
  <c r="J59" i="5"/>
  <c r="I59" i="5"/>
  <c r="H59" i="5"/>
  <c r="G59" i="5"/>
  <c r="F59" i="5"/>
  <c r="E59" i="5"/>
  <c r="C59" i="5"/>
  <c r="B59" i="5"/>
  <c r="M58" i="5"/>
  <c r="L58" i="5"/>
  <c r="K58" i="5"/>
  <c r="J58" i="5"/>
  <c r="I58" i="5"/>
  <c r="H58" i="5"/>
  <c r="G58" i="5"/>
  <c r="F58" i="5"/>
  <c r="E58" i="5"/>
  <c r="C58" i="5"/>
  <c r="B58" i="5"/>
  <c r="M57" i="5"/>
  <c r="L57" i="5"/>
  <c r="K57" i="5"/>
  <c r="J57" i="5"/>
  <c r="I57" i="5"/>
  <c r="H57" i="5"/>
  <c r="G57" i="5"/>
  <c r="F57" i="5"/>
  <c r="E57" i="5"/>
  <c r="C57" i="5"/>
  <c r="B57" i="5"/>
  <c r="M56" i="5"/>
  <c r="L56" i="5"/>
  <c r="K56" i="5"/>
  <c r="J56" i="5"/>
  <c r="I56" i="5"/>
  <c r="H56" i="5"/>
  <c r="G56" i="5"/>
  <c r="F56" i="5"/>
  <c r="E56" i="5"/>
  <c r="C56" i="5"/>
  <c r="M36" i="5"/>
  <c r="L36" i="5"/>
  <c r="K36" i="5"/>
  <c r="J36" i="5"/>
  <c r="I36" i="5"/>
  <c r="H36" i="5"/>
  <c r="G36" i="5"/>
  <c r="F36" i="5"/>
  <c r="E36" i="5"/>
  <c r="D36" i="5"/>
  <c r="C36" i="5"/>
  <c r="B36" i="5"/>
  <c r="N35" i="5"/>
  <c r="N34" i="5"/>
  <c r="M33" i="5"/>
  <c r="L33" i="5"/>
  <c r="K33" i="5"/>
  <c r="J33" i="5"/>
  <c r="I33" i="5"/>
  <c r="H33" i="5"/>
  <c r="G33" i="5"/>
  <c r="F33" i="5"/>
  <c r="E33" i="5"/>
  <c r="D33" i="5"/>
  <c r="C33" i="5"/>
  <c r="B33" i="5"/>
  <c r="N32" i="5"/>
  <c r="N31" i="5"/>
  <c r="N30" i="5"/>
  <c r="N29" i="5"/>
  <c r="N28" i="5"/>
  <c r="M27" i="5"/>
  <c r="L27" i="5"/>
  <c r="K27" i="5"/>
  <c r="J27" i="5"/>
  <c r="I27" i="5"/>
  <c r="H27" i="5"/>
  <c r="G27" i="5"/>
  <c r="F27" i="5"/>
  <c r="E27" i="5"/>
  <c r="D27" i="5"/>
  <c r="C27" i="5"/>
  <c r="B27" i="5"/>
  <c r="N26" i="5"/>
  <c r="N25" i="5"/>
  <c r="N24" i="5"/>
  <c r="N23" i="5"/>
  <c r="M18" i="5"/>
  <c r="L18" i="5"/>
  <c r="K18" i="5"/>
  <c r="J18" i="5"/>
  <c r="I18" i="5"/>
  <c r="H18" i="5"/>
  <c r="G18" i="5"/>
  <c r="F18" i="5"/>
  <c r="E18" i="5"/>
  <c r="D18" i="5"/>
  <c r="C18" i="5"/>
  <c r="B18" i="5"/>
  <c r="N17" i="5"/>
  <c r="N16" i="5"/>
  <c r="M15" i="5"/>
  <c r="L15" i="5"/>
  <c r="K15" i="5"/>
  <c r="J15" i="5"/>
  <c r="I15" i="5"/>
  <c r="H15" i="5"/>
  <c r="G15" i="5"/>
  <c r="F15" i="5"/>
  <c r="E15" i="5"/>
  <c r="D15" i="5"/>
  <c r="C15" i="5"/>
  <c r="B15" i="5"/>
  <c r="N14" i="5"/>
  <c r="N13" i="5"/>
  <c r="N12" i="5"/>
  <c r="N11" i="5"/>
  <c r="N10" i="5"/>
  <c r="M9" i="5"/>
  <c r="L9" i="5"/>
  <c r="K9" i="5"/>
  <c r="J9" i="5"/>
  <c r="I9" i="5"/>
  <c r="H9" i="5"/>
  <c r="G9" i="5"/>
  <c r="F9" i="5"/>
  <c r="E9" i="5"/>
  <c r="D9" i="5"/>
  <c r="D60" i="5" s="1"/>
  <c r="C9" i="5"/>
  <c r="N8" i="5"/>
  <c r="N7" i="5"/>
  <c r="N6" i="5"/>
  <c r="N5" i="5"/>
  <c r="J11" i="45"/>
  <c r="I11" i="45"/>
  <c r="H11" i="45"/>
  <c r="S11" i="45"/>
  <c r="R11" i="45"/>
  <c r="Q11" i="45"/>
  <c r="P11" i="45"/>
  <c r="O11" i="45"/>
  <c r="N11" i="45"/>
  <c r="M11" i="45"/>
  <c r="L11" i="45"/>
  <c r="K11" i="45"/>
  <c r="M39" i="4"/>
  <c r="L39" i="4"/>
  <c r="K39" i="4"/>
  <c r="J39" i="4"/>
  <c r="I39" i="4"/>
  <c r="H39" i="4"/>
  <c r="G39" i="4"/>
  <c r="F39" i="4"/>
  <c r="E39" i="4"/>
  <c r="D39" i="4"/>
  <c r="C39" i="4"/>
  <c r="N38" i="4"/>
  <c r="N37" i="4"/>
  <c r="N36" i="4"/>
  <c r="N35" i="4"/>
  <c r="N34" i="4"/>
  <c r="M27" i="4"/>
  <c r="L27" i="4"/>
  <c r="K27" i="4"/>
  <c r="J27" i="4"/>
  <c r="I27" i="4"/>
  <c r="H27" i="4"/>
  <c r="G27" i="4"/>
  <c r="F27" i="4"/>
  <c r="E27" i="4"/>
  <c r="D27" i="4"/>
  <c r="C27" i="4"/>
  <c r="B27" i="4"/>
  <c r="N26" i="4"/>
  <c r="N25" i="4"/>
  <c r="N24" i="4"/>
  <c r="M14" i="4"/>
  <c r="L14" i="4"/>
  <c r="K14" i="4"/>
  <c r="J14" i="4"/>
  <c r="I14" i="4"/>
  <c r="H14" i="4"/>
  <c r="G14" i="4"/>
  <c r="F14" i="4"/>
  <c r="E14" i="4"/>
  <c r="D14" i="4"/>
  <c r="C14" i="4"/>
  <c r="B16" i="4"/>
  <c r="K16" i="45" s="1"/>
  <c r="N13" i="4"/>
  <c r="N12" i="4"/>
  <c r="N11" i="4"/>
  <c r="N10" i="4"/>
  <c r="N9" i="4"/>
  <c r="N19" i="4"/>
  <c r="N18" i="4"/>
  <c r="N17" i="4"/>
  <c r="N7" i="4"/>
  <c r="N6" i="4"/>
  <c r="N5" i="4"/>
  <c r="N4" i="4"/>
  <c r="A33" i="4"/>
  <c r="M27" i="15"/>
  <c r="L27" i="15"/>
  <c r="K27" i="15"/>
  <c r="J27" i="15"/>
  <c r="I27" i="15"/>
  <c r="H27" i="15"/>
  <c r="G27" i="15"/>
  <c r="F27" i="15"/>
  <c r="E27" i="15"/>
  <c r="D27" i="15"/>
  <c r="C27" i="15"/>
  <c r="N26" i="15"/>
  <c r="N25" i="15"/>
  <c r="N24" i="15"/>
  <c r="M14" i="15"/>
  <c r="L14" i="15"/>
  <c r="K14" i="15"/>
  <c r="J14" i="15"/>
  <c r="I14" i="15"/>
  <c r="H14" i="15"/>
  <c r="G14" i="15"/>
  <c r="F14" i="15"/>
  <c r="E14" i="15"/>
  <c r="D14" i="15"/>
  <c r="C14" i="15"/>
  <c r="N13" i="15"/>
  <c r="N12" i="15"/>
  <c r="N11" i="15"/>
  <c r="N10" i="15"/>
  <c r="N9" i="15"/>
  <c r="N18" i="15"/>
  <c r="N17" i="15"/>
  <c r="N7" i="6" s="1"/>
  <c r="N7" i="15"/>
  <c r="N6" i="15"/>
  <c r="N5" i="15"/>
  <c r="N4" i="15"/>
  <c r="A3" i="15"/>
  <c r="A3" i="13" s="1"/>
  <c r="N23" i="8"/>
  <c r="P11" i="13" s="1"/>
  <c r="N22" i="8"/>
  <c r="P8" i="13" s="1"/>
  <c r="M17" i="8"/>
  <c r="M35" i="35" s="1"/>
  <c r="L17" i="8"/>
  <c r="L35" i="35" s="1"/>
  <c r="K17" i="8"/>
  <c r="K35" i="35" s="1"/>
  <c r="J17" i="8"/>
  <c r="J35" i="35" s="1"/>
  <c r="I17" i="8"/>
  <c r="I35" i="35" s="1"/>
  <c r="H17" i="8"/>
  <c r="H35" i="35" s="1"/>
  <c r="G17" i="8"/>
  <c r="G35" i="35" s="1"/>
  <c r="F17" i="8"/>
  <c r="F35" i="35" s="1"/>
  <c r="E17" i="8"/>
  <c r="E35" i="35" s="1"/>
  <c r="D17" i="8"/>
  <c r="D35" i="35" s="1"/>
  <c r="C17" i="8"/>
  <c r="C35" i="35" s="1"/>
  <c r="B17" i="8"/>
  <c r="B35" i="35" s="1"/>
  <c r="N16" i="8"/>
  <c r="P10" i="13" s="1"/>
  <c r="N15" i="8"/>
  <c r="N14" i="8"/>
  <c r="M9" i="8"/>
  <c r="M7" i="35" s="1"/>
  <c r="L9" i="8"/>
  <c r="L7" i="35" s="1"/>
  <c r="K9" i="8"/>
  <c r="K7" i="35" s="1"/>
  <c r="J9" i="8"/>
  <c r="J7" i="35" s="1"/>
  <c r="I9" i="8"/>
  <c r="I7" i="35" s="1"/>
  <c r="H9" i="8"/>
  <c r="H7" i="35" s="1"/>
  <c r="G9" i="8"/>
  <c r="G7" i="35" s="1"/>
  <c r="F9" i="8"/>
  <c r="F7" i="35" s="1"/>
  <c r="E9" i="8"/>
  <c r="E7" i="35" s="1"/>
  <c r="D9" i="8"/>
  <c r="D7" i="35" s="1"/>
  <c r="C9" i="8"/>
  <c r="C7" i="35" s="1"/>
  <c r="N8" i="8"/>
  <c r="P9" i="13" s="1"/>
  <c r="N7" i="8"/>
  <c r="P6" i="13" s="1"/>
  <c r="G4" i="25"/>
  <c r="C4" i="25" s="1"/>
  <c r="N5" i="6" l="1"/>
  <c r="H6" i="39"/>
  <c r="H6" i="6"/>
  <c r="J8" i="6"/>
  <c r="J12" i="35"/>
  <c r="J18" i="35" s="1"/>
  <c r="J8" i="39"/>
  <c r="I48" i="6"/>
  <c r="I51" i="6" s="1"/>
  <c r="I32" i="39"/>
  <c r="B50" i="6"/>
  <c r="B51" i="6" s="1"/>
  <c r="B40" i="35"/>
  <c r="B34" i="39"/>
  <c r="B35" i="39" s="1"/>
  <c r="J40" i="35"/>
  <c r="J46" i="35" s="1"/>
  <c r="J50" i="6"/>
  <c r="J34" i="39"/>
  <c r="I6" i="6"/>
  <c r="I6" i="39"/>
  <c r="C12" i="35"/>
  <c r="C8" i="6"/>
  <c r="C8" i="39"/>
  <c r="K12" i="35"/>
  <c r="K8" i="6"/>
  <c r="K8" i="39"/>
  <c r="J32" i="39"/>
  <c r="J48" i="6"/>
  <c r="C40" i="35"/>
  <c r="C46" i="35" s="1"/>
  <c r="C50" i="6"/>
  <c r="C34" i="39"/>
  <c r="K40" i="35"/>
  <c r="J53" i="35" s="1"/>
  <c r="O53" i="35" s="1"/>
  <c r="K50" i="6"/>
  <c r="K34" i="39"/>
  <c r="I8" i="6"/>
  <c r="I8" i="39"/>
  <c r="I12" i="35"/>
  <c r="I18" i="35" s="1"/>
  <c r="J6" i="6"/>
  <c r="J9" i="6" s="1"/>
  <c r="J6" i="39"/>
  <c r="J9" i="39" s="1"/>
  <c r="D18" i="35"/>
  <c r="D8" i="39"/>
  <c r="D12" i="35"/>
  <c r="D8" i="6"/>
  <c r="L8" i="39"/>
  <c r="L12" i="35"/>
  <c r="L18" i="35" s="1"/>
  <c r="L8" i="6"/>
  <c r="C32" i="39"/>
  <c r="C35" i="39" s="1"/>
  <c r="C48" i="6"/>
  <c r="K32" i="39"/>
  <c r="K35" i="39" s="1"/>
  <c r="K48" i="6"/>
  <c r="D40" i="35"/>
  <c r="D46" i="35" s="1"/>
  <c r="D50" i="6"/>
  <c r="D34" i="39"/>
  <c r="L46" i="35"/>
  <c r="L40" i="35"/>
  <c r="L50" i="6"/>
  <c r="L34" i="39"/>
  <c r="F6" i="39"/>
  <c r="F6" i="6"/>
  <c r="H48" i="6"/>
  <c r="H32" i="39"/>
  <c r="H35" i="39" s="1"/>
  <c r="N7" i="35"/>
  <c r="C6" i="6"/>
  <c r="C9" i="6" s="1"/>
  <c r="C10" i="6" s="1"/>
  <c r="C6" i="39"/>
  <c r="C9" i="39" s="1"/>
  <c r="K6" i="6"/>
  <c r="K6" i="39"/>
  <c r="E8" i="39"/>
  <c r="E12" i="35"/>
  <c r="E8" i="6"/>
  <c r="D32" i="39"/>
  <c r="D35" i="39" s="1"/>
  <c r="D48" i="6"/>
  <c r="D51" i="6" s="1"/>
  <c r="L32" i="39"/>
  <c r="L35" i="39" s="1"/>
  <c r="L48" i="6"/>
  <c r="L51" i="6" s="1"/>
  <c r="E34" i="39"/>
  <c r="E40" i="35"/>
  <c r="E46" i="35" s="1"/>
  <c r="E50" i="6"/>
  <c r="M46" i="35"/>
  <c r="M34" i="39"/>
  <c r="M40" i="35"/>
  <c r="M50" i="6"/>
  <c r="G48" i="6"/>
  <c r="G32" i="39"/>
  <c r="G6" i="39"/>
  <c r="G6" i="6"/>
  <c r="G9" i="6" s="1"/>
  <c r="D6" i="6"/>
  <c r="D9" i="6" s="1"/>
  <c r="D6" i="39"/>
  <c r="D9" i="39" s="1"/>
  <c r="L6" i="6"/>
  <c r="L6" i="39"/>
  <c r="L9" i="39" s="1"/>
  <c r="F8" i="39"/>
  <c r="F12" i="35"/>
  <c r="F18" i="35" s="1"/>
  <c r="F8" i="6"/>
  <c r="E32" i="39"/>
  <c r="E35" i="39" s="1"/>
  <c r="E48" i="6"/>
  <c r="F34" i="39"/>
  <c r="F50" i="6"/>
  <c r="F40" i="35"/>
  <c r="H8" i="6"/>
  <c r="H8" i="39"/>
  <c r="H12" i="35"/>
  <c r="N12" i="35" s="1"/>
  <c r="K25" i="35" s="1"/>
  <c r="P25" i="35" s="1"/>
  <c r="H40" i="35"/>
  <c r="H46" i="35" s="1"/>
  <c r="H50" i="6"/>
  <c r="H34" i="39"/>
  <c r="I40" i="35"/>
  <c r="I46" i="35" s="1"/>
  <c r="I50" i="6"/>
  <c r="I34" i="39"/>
  <c r="E6" i="39"/>
  <c r="E9" i="39" s="1"/>
  <c r="E6" i="6"/>
  <c r="E9" i="6" s="1"/>
  <c r="G8" i="39"/>
  <c r="G8" i="6"/>
  <c r="G12" i="35"/>
  <c r="G18" i="35" s="1"/>
  <c r="F32" i="39"/>
  <c r="F35" i="39" s="1"/>
  <c r="F48" i="6"/>
  <c r="F51" i="6" s="1"/>
  <c r="G40" i="35"/>
  <c r="H53" i="35" s="1"/>
  <c r="M53" i="35" s="1"/>
  <c r="G50" i="6"/>
  <c r="G34" i="39"/>
  <c r="M32" i="39"/>
  <c r="M48" i="6"/>
  <c r="M51" i="6" s="1"/>
  <c r="M12" i="35"/>
  <c r="M18" i="35" s="1"/>
  <c r="M8" i="39"/>
  <c r="M8" i="6"/>
  <c r="M6" i="6"/>
  <c r="M6" i="39"/>
  <c r="B19" i="5"/>
  <c r="E68" i="29"/>
  <c r="I68" i="29"/>
  <c r="M68" i="29"/>
  <c r="B37" i="5"/>
  <c r="B60" i="5"/>
  <c r="B68" i="5"/>
  <c r="N15" i="5"/>
  <c r="P7" i="13"/>
  <c r="B73" i="5"/>
  <c r="N33" i="5"/>
  <c r="N35" i="29"/>
  <c r="B29" i="4"/>
  <c r="B41" i="35" s="1"/>
  <c r="B47" i="35" s="1"/>
  <c r="F46" i="35"/>
  <c r="H25" i="35"/>
  <c r="E18" i="35"/>
  <c r="G25" i="35"/>
  <c r="C18" i="35"/>
  <c r="J25" i="35"/>
  <c r="K18" i="35"/>
  <c r="N35" i="35"/>
  <c r="K52" i="35"/>
  <c r="P52" i="35" s="1"/>
  <c r="N45" i="35"/>
  <c r="D54" i="35"/>
  <c r="C54" i="35"/>
  <c r="E54" i="35"/>
  <c r="N24" i="8"/>
  <c r="C26" i="35"/>
  <c r="E26" i="35"/>
  <c r="O13" i="45"/>
  <c r="L13" i="45"/>
  <c r="P13" i="45"/>
  <c r="H13" i="45"/>
  <c r="B79" i="5"/>
  <c r="E79" i="5"/>
  <c r="E80" i="5"/>
  <c r="E81" i="5"/>
  <c r="E82" i="5"/>
  <c r="S13" i="45"/>
  <c r="M13" i="45"/>
  <c r="Q13" i="45"/>
  <c r="C13" i="45" s="1"/>
  <c r="I13" i="45"/>
  <c r="N13" i="45"/>
  <c r="R13" i="45"/>
  <c r="J13" i="45"/>
  <c r="N56" i="5"/>
  <c r="F79" i="5" s="1"/>
  <c r="C79" i="5"/>
  <c r="C80" i="5"/>
  <c r="C81" i="5"/>
  <c r="C82" i="5"/>
  <c r="D79" i="5"/>
  <c r="D81" i="5"/>
  <c r="D80" i="5"/>
  <c r="D82" i="5"/>
  <c r="B80" i="5"/>
  <c r="B81" i="5"/>
  <c r="B82" i="5"/>
  <c r="D68" i="29"/>
  <c r="H68" i="29"/>
  <c r="L68" i="29"/>
  <c r="N59" i="5"/>
  <c r="F82" i="5" s="1"/>
  <c r="E60" i="5"/>
  <c r="I60" i="5"/>
  <c r="M60" i="5"/>
  <c r="N66" i="5"/>
  <c r="F89" i="5" s="1"/>
  <c r="D68" i="5"/>
  <c r="H68" i="5"/>
  <c r="L68" i="5"/>
  <c r="F73" i="5"/>
  <c r="J73" i="5"/>
  <c r="F80" i="29"/>
  <c r="F81" i="29"/>
  <c r="F83" i="29"/>
  <c r="F85" i="29"/>
  <c r="N57" i="5"/>
  <c r="F80" i="5" s="1"/>
  <c r="C60" i="5"/>
  <c r="G60" i="5"/>
  <c r="K60" i="5"/>
  <c r="N71" i="5"/>
  <c r="F94" i="5" s="1"/>
  <c r="D73" i="5"/>
  <c r="H73" i="5"/>
  <c r="L73" i="5"/>
  <c r="L37" i="5"/>
  <c r="K37" i="5" s="1"/>
  <c r="E36" i="29"/>
  <c r="I36" i="29"/>
  <c r="M36" i="29"/>
  <c r="G36" i="29"/>
  <c r="N20" i="42"/>
  <c r="C11" i="45"/>
  <c r="T11" i="45"/>
  <c r="D11" i="45" s="1"/>
  <c r="C36" i="29"/>
  <c r="K36" i="29"/>
  <c r="F84" i="29"/>
  <c r="N64" i="5"/>
  <c r="F87" i="5" s="1"/>
  <c r="F68" i="5"/>
  <c r="J68" i="5"/>
  <c r="J37" i="5"/>
  <c r="N39" i="4"/>
  <c r="N58" i="5"/>
  <c r="F81" i="5" s="1"/>
  <c r="H60" i="5"/>
  <c r="L60" i="5"/>
  <c r="N65" i="5"/>
  <c r="F88" i="5" s="1"/>
  <c r="C68" i="5"/>
  <c r="G68" i="5"/>
  <c r="K68" i="5"/>
  <c r="N72" i="5"/>
  <c r="F95" i="5" s="1"/>
  <c r="E73" i="5"/>
  <c r="I73" i="5"/>
  <c r="M73" i="5"/>
  <c r="N36" i="5"/>
  <c r="D94" i="5"/>
  <c r="D95" i="5"/>
  <c r="D36" i="29"/>
  <c r="H36" i="29"/>
  <c r="L36" i="29"/>
  <c r="C94" i="5"/>
  <c r="C95" i="5"/>
  <c r="N18" i="5"/>
  <c r="E37" i="5"/>
  <c r="D37" i="5" s="1"/>
  <c r="I37" i="5"/>
  <c r="H37" i="5" s="1"/>
  <c r="N9" i="5"/>
  <c r="F60" i="5"/>
  <c r="J60" i="5"/>
  <c r="N63" i="5"/>
  <c r="F86" i="5" s="1"/>
  <c r="N67" i="5"/>
  <c r="F90" i="5" s="1"/>
  <c r="E68" i="5"/>
  <c r="I68" i="5"/>
  <c r="M68" i="5"/>
  <c r="C73" i="5"/>
  <c r="G73" i="5"/>
  <c r="K73" i="5"/>
  <c r="C37" i="5"/>
  <c r="G37" i="5"/>
  <c r="F37" i="5" s="1"/>
  <c r="I18" i="29"/>
  <c r="F36" i="29"/>
  <c r="J36" i="29"/>
  <c r="F82" i="29"/>
  <c r="N9" i="8"/>
  <c r="R9" i="13"/>
  <c r="C9" i="13" s="1"/>
  <c r="B44" i="6"/>
  <c r="F44" i="6"/>
  <c r="J44" i="6"/>
  <c r="N27" i="15"/>
  <c r="N8" i="6" s="1"/>
  <c r="C150" i="6"/>
  <c r="G150" i="6"/>
  <c r="K150" i="6"/>
  <c r="S10" i="13"/>
  <c r="E162" i="6"/>
  <c r="I162" i="6"/>
  <c r="M162" i="6"/>
  <c r="C59" i="39"/>
  <c r="C99" i="6"/>
  <c r="G59" i="39"/>
  <c r="G99" i="6"/>
  <c r="K59" i="39"/>
  <c r="K99" i="6"/>
  <c r="F19" i="5"/>
  <c r="J19" i="5"/>
  <c r="E61" i="29"/>
  <c r="I61" i="29"/>
  <c r="C18" i="29"/>
  <c r="H18" i="29"/>
  <c r="H70" i="29" s="1"/>
  <c r="M18" i="29"/>
  <c r="C44" i="6"/>
  <c r="G44" i="6"/>
  <c r="U9" i="13"/>
  <c r="K44" i="6"/>
  <c r="D150" i="6"/>
  <c r="H150" i="6"/>
  <c r="L150" i="6"/>
  <c r="R10" i="13"/>
  <c r="B162" i="6"/>
  <c r="F162" i="6"/>
  <c r="J162" i="6"/>
  <c r="D59" i="39"/>
  <c r="D99" i="6"/>
  <c r="H59" i="39"/>
  <c r="H99" i="6"/>
  <c r="L59" i="39"/>
  <c r="L99" i="6"/>
  <c r="C19" i="5"/>
  <c r="G19" i="5"/>
  <c r="K19" i="5"/>
  <c r="N27" i="5"/>
  <c r="D18" i="29"/>
  <c r="N17" i="8"/>
  <c r="B193" i="6"/>
  <c r="N14" i="15"/>
  <c r="N6" i="6" s="1"/>
  <c r="D44" i="6"/>
  <c r="T9" i="13"/>
  <c r="H44" i="6"/>
  <c r="L44" i="6"/>
  <c r="E150" i="6"/>
  <c r="I150" i="6"/>
  <c r="M150" i="6"/>
  <c r="C162" i="6"/>
  <c r="G162" i="6"/>
  <c r="U10" i="13"/>
  <c r="K162" i="6"/>
  <c r="E59" i="39"/>
  <c r="E99" i="6"/>
  <c r="I59" i="39"/>
  <c r="I99" i="6"/>
  <c r="M59" i="39"/>
  <c r="M99" i="6"/>
  <c r="D19" i="5"/>
  <c r="H19" i="5"/>
  <c r="L19" i="5"/>
  <c r="E18" i="29"/>
  <c r="E70" i="29" s="1"/>
  <c r="K18" i="29"/>
  <c r="S9" i="13"/>
  <c r="E44" i="6"/>
  <c r="I44" i="6"/>
  <c r="M44" i="6"/>
  <c r="B150" i="6"/>
  <c r="F150" i="6"/>
  <c r="J150" i="6"/>
  <c r="D162" i="6"/>
  <c r="T10" i="13"/>
  <c r="H162" i="6"/>
  <c r="L162" i="6"/>
  <c r="B59" i="39"/>
  <c r="B99" i="6"/>
  <c r="F59" i="39"/>
  <c r="F99" i="6"/>
  <c r="J59" i="39"/>
  <c r="J99" i="6"/>
  <c r="E19" i="5"/>
  <c r="I19" i="5"/>
  <c r="M19" i="5"/>
  <c r="F68" i="29"/>
  <c r="F18" i="29"/>
  <c r="J68" i="29"/>
  <c r="J18" i="29"/>
  <c r="J70" i="29" s="1"/>
  <c r="N17" i="29"/>
  <c r="G18" i="29"/>
  <c r="L18" i="29"/>
  <c r="B61" i="29"/>
  <c r="F61" i="29"/>
  <c r="J61" i="29"/>
  <c r="C68" i="29"/>
  <c r="B86" i="29" s="1"/>
  <c r="G68" i="29"/>
  <c r="K68" i="29"/>
  <c r="N55" i="29"/>
  <c r="G5" i="25"/>
  <c r="A22" i="5"/>
  <c r="A40" i="5"/>
  <c r="A39" i="29"/>
  <c r="A54" i="29"/>
  <c r="I53" i="35" l="1"/>
  <c r="N53" i="35" s="1"/>
  <c r="G46" i="35"/>
  <c r="H18" i="35"/>
  <c r="G9" i="39"/>
  <c r="H51" i="6"/>
  <c r="N44" i="6"/>
  <c r="G70" i="29"/>
  <c r="I25" i="35"/>
  <c r="G35" i="39"/>
  <c r="F9" i="6"/>
  <c r="M9" i="6"/>
  <c r="N150" i="6"/>
  <c r="M70" i="29"/>
  <c r="K46" i="35"/>
  <c r="G51" i="6"/>
  <c r="K9" i="39"/>
  <c r="F9" i="39"/>
  <c r="N162" i="6"/>
  <c r="K9" i="6"/>
  <c r="K51" i="6"/>
  <c r="H9" i="6"/>
  <c r="L9" i="6"/>
  <c r="J51" i="6"/>
  <c r="I9" i="39"/>
  <c r="H9" i="39"/>
  <c r="N59" i="39"/>
  <c r="F70" i="29"/>
  <c r="E51" i="6"/>
  <c r="C51" i="6"/>
  <c r="J35" i="39"/>
  <c r="I9" i="6"/>
  <c r="I35" i="39"/>
  <c r="N99" i="6"/>
  <c r="B167" i="6"/>
  <c r="N9" i="6"/>
  <c r="M9" i="39"/>
  <c r="M35" i="39"/>
  <c r="N32" i="39"/>
  <c r="E86" i="29"/>
  <c r="N18" i="35"/>
  <c r="D86" i="29"/>
  <c r="B91" i="5"/>
  <c r="L70" i="29"/>
  <c r="N19" i="5"/>
  <c r="F157" i="39"/>
  <c r="F153" i="39"/>
  <c r="K153" i="39"/>
  <c r="K157" i="39"/>
  <c r="J157" i="39"/>
  <c r="J153" i="39"/>
  <c r="E153" i="39"/>
  <c r="E157" i="39"/>
  <c r="D153" i="39"/>
  <c r="D157" i="39"/>
  <c r="I153" i="39"/>
  <c r="I157" i="39"/>
  <c r="H153" i="39"/>
  <c r="H157" i="39"/>
  <c r="C153" i="39"/>
  <c r="C157" i="39"/>
  <c r="B157" i="39"/>
  <c r="B153" i="39"/>
  <c r="M153" i="39"/>
  <c r="M157" i="39"/>
  <c r="L153" i="39"/>
  <c r="L157" i="39"/>
  <c r="G153" i="39"/>
  <c r="G157" i="39"/>
  <c r="F127" i="39"/>
  <c r="F131" i="39"/>
  <c r="G131" i="39"/>
  <c r="G127" i="39"/>
  <c r="M131" i="39"/>
  <c r="M127" i="39"/>
  <c r="E131" i="39"/>
  <c r="E127" i="39"/>
  <c r="H131" i="39"/>
  <c r="H127" i="39"/>
  <c r="J131" i="39"/>
  <c r="J127" i="39"/>
  <c r="B127" i="39"/>
  <c r="B131" i="39"/>
  <c r="K127" i="39"/>
  <c r="K131" i="39"/>
  <c r="C131" i="39"/>
  <c r="C127" i="39"/>
  <c r="I127" i="39"/>
  <c r="I131" i="39"/>
  <c r="L127" i="39"/>
  <c r="L131" i="39"/>
  <c r="D131" i="39"/>
  <c r="D127" i="39"/>
  <c r="J175" i="6"/>
  <c r="S24" i="45" s="1"/>
  <c r="J174" i="6"/>
  <c r="S23" i="45" s="1"/>
  <c r="I174" i="6"/>
  <c r="I175" i="6"/>
  <c r="R24" i="45" s="1"/>
  <c r="H174" i="6"/>
  <c r="Q23" i="45" s="1"/>
  <c r="H175" i="6"/>
  <c r="C175" i="6"/>
  <c r="L24" i="45" s="1"/>
  <c r="C174" i="6"/>
  <c r="L23" i="45" s="1"/>
  <c r="B175" i="6"/>
  <c r="B174" i="6"/>
  <c r="M175" i="6"/>
  <c r="J24" i="45" s="1"/>
  <c r="M174" i="6"/>
  <c r="J23" i="45" s="1"/>
  <c r="L174" i="6"/>
  <c r="L175" i="6"/>
  <c r="I24" i="45" s="1"/>
  <c r="G175" i="6"/>
  <c r="P24" i="45" s="1"/>
  <c r="G174" i="6"/>
  <c r="P23" i="45" s="1"/>
  <c r="E175" i="6"/>
  <c r="N24" i="45" s="1"/>
  <c r="E174" i="6"/>
  <c r="N23" i="45" s="1"/>
  <c r="D175" i="6"/>
  <c r="M24" i="45" s="1"/>
  <c r="D174" i="6"/>
  <c r="M23" i="45" s="1"/>
  <c r="F174" i="6"/>
  <c r="O23" i="45" s="1"/>
  <c r="F175" i="6"/>
  <c r="O24" i="45" s="1"/>
  <c r="K175" i="6"/>
  <c r="K174" i="6"/>
  <c r="H23" i="45" s="1"/>
  <c r="F167" i="6"/>
  <c r="O18" i="45" s="1"/>
  <c r="F166" i="6"/>
  <c r="G167" i="6"/>
  <c r="P18" i="45" s="1"/>
  <c r="G166" i="6"/>
  <c r="P17" i="45" s="1"/>
  <c r="M166" i="6"/>
  <c r="J17" i="45" s="1"/>
  <c r="M167" i="6"/>
  <c r="E166" i="6"/>
  <c r="N17" i="45" s="1"/>
  <c r="E167" i="6"/>
  <c r="N18" i="45" s="1"/>
  <c r="H166" i="6"/>
  <c r="H167" i="6"/>
  <c r="Q18" i="45" s="1"/>
  <c r="J167" i="6"/>
  <c r="S18" i="45" s="1"/>
  <c r="J166" i="6"/>
  <c r="S17" i="45" s="1"/>
  <c r="B166" i="6"/>
  <c r="K18" i="45"/>
  <c r="K167" i="6"/>
  <c r="H18" i="45" s="1"/>
  <c r="K166" i="6"/>
  <c r="H17" i="45" s="1"/>
  <c r="C167" i="6"/>
  <c r="L18" i="45" s="1"/>
  <c r="C166" i="6"/>
  <c r="L17" i="45" s="1"/>
  <c r="I167" i="6"/>
  <c r="R18" i="45" s="1"/>
  <c r="I166" i="6"/>
  <c r="R17" i="45" s="1"/>
  <c r="L166" i="6"/>
  <c r="I17" i="45" s="1"/>
  <c r="L167" i="6"/>
  <c r="I18" i="45" s="1"/>
  <c r="D166" i="6"/>
  <c r="M17" i="45" s="1"/>
  <c r="D167" i="6"/>
  <c r="M18" i="45" s="1"/>
  <c r="K70" i="29"/>
  <c r="E88" i="29" s="1"/>
  <c r="U4" i="13" s="1"/>
  <c r="D70" i="29"/>
  <c r="C70" i="29"/>
  <c r="I70" i="29"/>
  <c r="B54" i="35"/>
  <c r="C91" i="5"/>
  <c r="D96" i="5"/>
  <c r="N36" i="29"/>
  <c r="T13" i="45"/>
  <c r="D13" i="45" s="1"/>
  <c r="V9" i="13"/>
  <c r="K161" i="39"/>
  <c r="K165" i="39"/>
  <c r="G161" i="39"/>
  <c r="G165" i="39"/>
  <c r="J161" i="39"/>
  <c r="J165" i="39"/>
  <c r="G53" i="35"/>
  <c r="L53" i="35" s="1"/>
  <c r="B46" i="35"/>
  <c r="H161" i="39"/>
  <c r="H165" i="39"/>
  <c r="L161" i="39"/>
  <c r="L165" i="39"/>
  <c r="I165" i="39"/>
  <c r="I161" i="39"/>
  <c r="D161" i="39"/>
  <c r="D165" i="39"/>
  <c r="E165" i="39"/>
  <c r="E161" i="39"/>
  <c r="C161" i="39"/>
  <c r="C165" i="39"/>
  <c r="F161" i="39"/>
  <c r="F165" i="39"/>
  <c r="M165" i="39"/>
  <c r="M161" i="39"/>
  <c r="I139" i="39"/>
  <c r="I135" i="39"/>
  <c r="I117" i="39"/>
  <c r="D168" i="6"/>
  <c r="M19" i="45" s="1"/>
  <c r="C168" i="6"/>
  <c r="L19" i="45" s="1"/>
  <c r="E168" i="6"/>
  <c r="N19" i="45" s="1"/>
  <c r="L168" i="6"/>
  <c r="I19" i="45" s="1"/>
  <c r="G168" i="6"/>
  <c r="P19" i="45" s="1"/>
  <c r="J168" i="6"/>
  <c r="S19" i="45" s="1"/>
  <c r="F168" i="6"/>
  <c r="O19" i="45" s="1"/>
  <c r="I168" i="6"/>
  <c r="R19" i="45" s="1"/>
  <c r="H139" i="39"/>
  <c r="H135" i="39"/>
  <c r="H117" i="39"/>
  <c r="C135" i="39"/>
  <c r="C117" i="39"/>
  <c r="C139" i="39"/>
  <c r="F117" i="39"/>
  <c r="F139" i="39"/>
  <c r="F135" i="39"/>
  <c r="H168" i="6"/>
  <c r="Q19" i="45" s="1"/>
  <c r="D139" i="39"/>
  <c r="D135" i="39"/>
  <c r="D117" i="39"/>
  <c r="E139" i="39"/>
  <c r="E135" i="39"/>
  <c r="E117" i="39"/>
  <c r="L135" i="39"/>
  <c r="L117" i="39"/>
  <c r="L139" i="39"/>
  <c r="G135" i="39"/>
  <c r="G117" i="39"/>
  <c r="G139" i="39"/>
  <c r="J117" i="39"/>
  <c r="J139" i="39"/>
  <c r="J135" i="39"/>
  <c r="B168" i="6"/>
  <c r="K19" i="45" s="1"/>
  <c r="G109" i="39"/>
  <c r="E109" i="39"/>
  <c r="L109" i="39"/>
  <c r="D109" i="39"/>
  <c r="F109" i="39"/>
  <c r="J109" i="39"/>
  <c r="K109" i="39"/>
  <c r="I109" i="39"/>
  <c r="H109" i="39"/>
  <c r="F54" i="35"/>
  <c r="D26" i="35"/>
  <c r="F26" i="35"/>
  <c r="B26" i="35"/>
  <c r="K168" i="6"/>
  <c r="H19" i="45" s="1"/>
  <c r="K135" i="39"/>
  <c r="K117" i="39"/>
  <c r="K139" i="39"/>
  <c r="C109" i="39"/>
  <c r="M135" i="39"/>
  <c r="M117" i="39"/>
  <c r="M139" i="39"/>
  <c r="M168" i="6"/>
  <c r="M109" i="39"/>
  <c r="N73" i="5"/>
  <c r="F96" i="5" s="1"/>
  <c r="E96" i="5"/>
  <c r="B96" i="5"/>
  <c r="D91" i="5"/>
  <c r="E91" i="5"/>
  <c r="D83" i="5"/>
  <c r="E83" i="5"/>
  <c r="B83" i="5"/>
  <c r="C83" i="5"/>
  <c r="H51" i="5"/>
  <c r="D51" i="5" s="1"/>
  <c r="H49" i="5"/>
  <c r="D49" i="5" s="1"/>
  <c r="H50" i="5"/>
  <c r="D50" i="5" s="1"/>
  <c r="C88" i="29"/>
  <c r="S4" i="13" s="1"/>
  <c r="C96" i="5"/>
  <c r="D79" i="29"/>
  <c r="C86" i="29"/>
  <c r="B79" i="29"/>
  <c r="N18" i="29"/>
  <c r="H177" i="6"/>
  <c r="Q26" i="45" s="1"/>
  <c r="H176" i="6"/>
  <c r="Q25" i="45" s="1"/>
  <c r="D177" i="6"/>
  <c r="M26" i="45" s="1"/>
  <c r="D176" i="6"/>
  <c r="M25" i="45" s="1"/>
  <c r="M169" i="6"/>
  <c r="E169" i="6"/>
  <c r="N20" i="45" s="1"/>
  <c r="G177" i="6"/>
  <c r="P26" i="45" s="1"/>
  <c r="G176" i="6"/>
  <c r="P25" i="45" s="1"/>
  <c r="D169" i="6"/>
  <c r="M20" i="45" s="1"/>
  <c r="B109" i="39"/>
  <c r="N6" i="39"/>
  <c r="I23" i="45"/>
  <c r="C79" i="29"/>
  <c r="I176" i="6"/>
  <c r="R25" i="45" s="1"/>
  <c r="I177" i="6"/>
  <c r="R26" i="45" s="1"/>
  <c r="J169" i="6"/>
  <c r="S20" i="45" s="1"/>
  <c r="B169" i="6"/>
  <c r="N60" i="5"/>
  <c r="F83" i="5" s="1"/>
  <c r="N68" i="29"/>
  <c r="L177" i="6"/>
  <c r="I26" i="45" s="1"/>
  <c r="L176" i="6"/>
  <c r="I25" i="45" s="1"/>
  <c r="K176" i="6"/>
  <c r="K177" i="6"/>
  <c r="R23" i="45"/>
  <c r="H169" i="6"/>
  <c r="Q20" i="45" s="1"/>
  <c r="B177" i="6"/>
  <c r="N50" i="6"/>
  <c r="B176" i="6"/>
  <c r="G169" i="6"/>
  <c r="P20" i="45" s="1"/>
  <c r="N68" i="5"/>
  <c r="F91" i="5" s="1"/>
  <c r="M177" i="6"/>
  <c r="J26" i="45" s="1"/>
  <c r="M176" i="6"/>
  <c r="J25" i="45" s="1"/>
  <c r="B117" i="39"/>
  <c r="N8" i="39"/>
  <c r="B139" i="39"/>
  <c r="B135" i="39"/>
  <c r="N48" i="6"/>
  <c r="I169" i="6"/>
  <c r="R20" i="45" s="1"/>
  <c r="F177" i="6"/>
  <c r="O26" i="45" s="1"/>
  <c r="F176" i="6"/>
  <c r="O25" i="45" s="1"/>
  <c r="B165" i="39"/>
  <c r="N34" i="39"/>
  <c r="B161" i="39"/>
  <c r="K169" i="6"/>
  <c r="H20" i="45" s="1"/>
  <c r="F169" i="6"/>
  <c r="O20" i="45" s="1"/>
  <c r="Q17" i="45"/>
  <c r="N14" i="4"/>
  <c r="C176" i="6"/>
  <c r="L25" i="45" s="1"/>
  <c r="C177" i="6"/>
  <c r="L26" i="45" s="1"/>
  <c r="L169" i="6"/>
  <c r="I20" i="45" s="1"/>
  <c r="O17" i="45"/>
  <c r="J177" i="6"/>
  <c r="S26" i="45" s="1"/>
  <c r="J176" i="6"/>
  <c r="S25" i="45" s="1"/>
  <c r="Q24" i="45"/>
  <c r="C169" i="6"/>
  <c r="L20" i="45" s="1"/>
  <c r="E176" i="6"/>
  <c r="N25" i="45" s="1"/>
  <c r="E177" i="6"/>
  <c r="N26" i="45" s="1"/>
  <c r="G6" i="25"/>
  <c r="C6" i="25" s="1"/>
  <c r="C5" i="25"/>
  <c r="N117" i="39" l="1"/>
  <c r="N177" i="6"/>
  <c r="N109" i="39"/>
  <c r="N161" i="39"/>
  <c r="N139" i="39"/>
  <c r="N165" i="39"/>
  <c r="N135" i="39"/>
  <c r="N174" i="6"/>
  <c r="N131" i="39"/>
  <c r="N153" i="39"/>
  <c r="N176" i="6"/>
  <c r="N175" i="6"/>
  <c r="N157" i="39"/>
  <c r="J18" i="45"/>
  <c r="N167" i="6"/>
  <c r="N127" i="39"/>
  <c r="J20" i="45"/>
  <c r="N169" i="6"/>
  <c r="J19" i="45"/>
  <c r="N168" i="6"/>
  <c r="K17" i="45"/>
  <c r="N166" i="6"/>
  <c r="F86" i="29"/>
  <c r="B88" i="29"/>
  <c r="R4" i="13" s="1"/>
  <c r="N70" i="29"/>
  <c r="B61" i="5"/>
  <c r="D61" i="5"/>
  <c r="D62" i="5" s="1"/>
  <c r="G39" i="29"/>
  <c r="H25" i="45"/>
  <c r="H26" i="45"/>
  <c r="C25" i="45"/>
  <c r="H24" i="45"/>
  <c r="E173" i="39"/>
  <c r="E169" i="39"/>
  <c r="K169" i="39"/>
  <c r="K173" i="39"/>
  <c r="D173" i="39"/>
  <c r="D169" i="39"/>
  <c r="M173" i="39"/>
  <c r="M169" i="39"/>
  <c r="I173" i="39"/>
  <c r="I169" i="39"/>
  <c r="L169" i="39"/>
  <c r="L173" i="39"/>
  <c r="H173" i="39"/>
  <c r="H169" i="39"/>
  <c r="F169" i="39"/>
  <c r="F173" i="39"/>
  <c r="C169" i="39"/>
  <c r="C173" i="39"/>
  <c r="K24" i="45"/>
  <c r="C24" i="45"/>
  <c r="J169" i="39"/>
  <c r="J173" i="39"/>
  <c r="G169" i="39"/>
  <c r="G173" i="39"/>
  <c r="K20" i="45"/>
  <c r="D143" i="39"/>
  <c r="D147" i="39"/>
  <c r="D121" i="39"/>
  <c r="L143" i="39"/>
  <c r="L147" i="39"/>
  <c r="L121" i="39"/>
  <c r="G121" i="39"/>
  <c r="G143" i="39"/>
  <c r="G147" i="39"/>
  <c r="E143" i="39"/>
  <c r="E147" i="39"/>
  <c r="E121" i="39"/>
  <c r="J143" i="39"/>
  <c r="J147" i="39"/>
  <c r="J121" i="39"/>
  <c r="F143" i="39"/>
  <c r="F147" i="39"/>
  <c r="F121" i="39"/>
  <c r="B147" i="39"/>
  <c r="B121" i="39"/>
  <c r="H143" i="39"/>
  <c r="H147" i="39"/>
  <c r="H121" i="39"/>
  <c r="K121" i="39"/>
  <c r="K143" i="39"/>
  <c r="K147" i="39"/>
  <c r="I143" i="39"/>
  <c r="I147" i="39"/>
  <c r="I121" i="39"/>
  <c r="C121" i="39"/>
  <c r="C143" i="39"/>
  <c r="C147" i="39"/>
  <c r="M143" i="39"/>
  <c r="M121" i="39"/>
  <c r="M147" i="39"/>
  <c r="G9" i="13"/>
  <c r="C74" i="5"/>
  <c r="E74" i="5"/>
  <c r="G74" i="5"/>
  <c r="I74" i="5"/>
  <c r="K74" i="5"/>
  <c r="M74" i="5"/>
  <c r="M75" i="5" s="1"/>
  <c r="D74" i="5"/>
  <c r="F74" i="5"/>
  <c r="H74" i="5"/>
  <c r="J74" i="5"/>
  <c r="L74" i="5"/>
  <c r="B74" i="5"/>
  <c r="B75" i="5" s="1"/>
  <c r="D88" i="29"/>
  <c r="T4" i="13" s="1"/>
  <c r="C26" i="45"/>
  <c r="K26" i="45"/>
  <c r="K25" i="45"/>
  <c r="C19" i="45"/>
  <c r="C20" i="45"/>
  <c r="C18" i="45"/>
  <c r="F10" i="13"/>
  <c r="C17" i="45"/>
  <c r="K23" i="45"/>
  <c r="F9" i="13"/>
  <c r="K52" i="6"/>
  <c r="K178" i="6"/>
  <c r="K179" i="6"/>
  <c r="G171" i="6"/>
  <c r="P22" i="45" s="1"/>
  <c r="G10" i="6"/>
  <c r="G170" i="6"/>
  <c r="P21" i="45" s="1"/>
  <c r="D179" i="6"/>
  <c r="M28" i="45" s="1"/>
  <c r="D178" i="6"/>
  <c r="M27" i="45" s="1"/>
  <c r="D52" i="6"/>
  <c r="M178" i="6"/>
  <c r="J27" i="45" s="1"/>
  <c r="M179" i="6"/>
  <c r="J28" i="45" s="1"/>
  <c r="M52" i="6"/>
  <c r="B143" i="39"/>
  <c r="N9" i="39"/>
  <c r="J171" i="6"/>
  <c r="S22" i="45" s="1"/>
  <c r="J170" i="6"/>
  <c r="S21" i="45" s="1"/>
  <c r="J10" i="6"/>
  <c r="G179" i="6"/>
  <c r="P28" i="45" s="1"/>
  <c r="G52" i="6"/>
  <c r="G178" i="6"/>
  <c r="P27" i="45" s="1"/>
  <c r="M170" i="6"/>
  <c r="J21" i="45" s="1"/>
  <c r="M10" i="6"/>
  <c r="M171" i="6"/>
  <c r="J22" i="45" s="1"/>
  <c r="B179" i="6"/>
  <c r="B178" i="6"/>
  <c r="N51" i="6"/>
  <c r="D170" i="6"/>
  <c r="M21" i="45" s="1"/>
  <c r="D10" i="6"/>
  <c r="D171" i="6"/>
  <c r="M22" i="45" s="1"/>
  <c r="I171" i="6"/>
  <c r="R22" i="45" s="1"/>
  <c r="I170" i="6"/>
  <c r="R21" i="45" s="1"/>
  <c r="I10" i="6"/>
  <c r="E170" i="6"/>
  <c r="N21" i="45" s="1"/>
  <c r="E10" i="6"/>
  <c r="E171" i="6"/>
  <c r="N22" i="45" s="1"/>
  <c r="J179" i="6"/>
  <c r="S28" i="45" s="1"/>
  <c r="J178" i="6"/>
  <c r="S27" i="45" s="1"/>
  <c r="J52" i="6"/>
  <c r="L61" i="5"/>
  <c r="L62" i="5" s="1"/>
  <c r="H61" i="5"/>
  <c r="K61" i="5"/>
  <c r="G61" i="5"/>
  <c r="G62" i="5" s="1"/>
  <c r="C61" i="5"/>
  <c r="C62" i="5" s="1"/>
  <c r="J61" i="5"/>
  <c r="J62" i="5" s="1"/>
  <c r="F61" i="5"/>
  <c r="F62" i="5" s="1"/>
  <c r="M61" i="5"/>
  <c r="I61" i="5"/>
  <c r="I62" i="5" s="1"/>
  <c r="E61" i="5"/>
  <c r="H179" i="6"/>
  <c r="Q28" i="45" s="1"/>
  <c r="H178" i="6"/>
  <c r="Q27" i="45" s="1"/>
  <c r="F171" i="6"/>
  <c r="O22" i="45" s="1"/>
  <c r="F170" i="6"/>
  <c r="O21" i="45" s="1"/>
  <c r="F10" i="6"/>
  <c r="C170" i="6"/>
  <c r="L21" i="45" s="1"/>
  <c r="C171" i="6"/>
  <c r="L22" i="45" s="1"/>
  <c r="C52" i="6"/>
  <c r="C178" i="6"/>
  <c r="L27" i="45" s="1"/>
  <c r="C179" i="6"/>
  <c r="L28" i="45" s="1"/>
  <c r="N40" i="35"/>
  <c r="K170" i="6"/>
  <c r="H21" i="45" s="1"/>
  <c r="K171" i="6"/>
  <c r="H22" i="45" s="1"/>
  <c r="K10" i="6"/>
  <c r="B169" i="39"/>
  <c r="N35" i="39"/>
  <c r="B173" i="39"/>
  <c r="H52" i="5"/>
  <c r="L170" i="6"/>
  <c r="I21" i="45" s="1"/>
  <c r="L10" i="6"/>
  <c r="L171" i="6"/>
  <c r="I22" i="45" s="1"/>
  <c r="F179" i="6"/>
  <c r="O28" i="45" s="1"/>
  <c r="F178" i="6"/>
  <c r="O27" i="45" s="1"/>
  <c r="F52" i="6"/>
  <c r="H171" i="6"/>
  <c r="Q22" i="45" s="1"/>
  <c r="H170" i="6"/>
  <c r="Q21" i="45" s="1"/>
  <c r="H10" i="6"/>
  <c r="B170" i="6"/>
  <c r="B171" i="6"/>
  <c r="L69" i="5"/>
  <c r="L70" i="5" s="1"/>
  <c r="H69" i="5"/>
  <c r="D69" i="5"/>
  <c r="D70" i="5" s="1"/>
  <c r="K69" i="5"/>
  <c r="G69" i="5"/>
  <c r="G70" i="5" s="1"/>
  <c r="C69" i="5"/>
  <c r="C70" i="5" s="1"/>
  <c r="J69" i="5"/>
  <c r="J70" i="5" s="1"/>
  <c r="F69" i="5"/>
  <c r="F70" i="5" s="1"/>
  <c r="B69" i="5"/>
  <c r="B70" i="5" s="1"/>
  <c r="M69" i="5"/>
  <c r="I69" i="5"/>
  <c r="I70" i="5" s="1"/>
  <c r="E69" i="5"/>
  <c r="I179" i="6"/>
  <c r="R28" i="45" s="1"/>
  <c r="I52" i="6"/>
  <c r="H52" i="6" s="1"/>
  <c r="I178" i="6"/>
  <c r="R27" i="45" s="1"/>
  <c r="L179" i="6"/>
  <c r="I28" i="45" s="1"/>
  <c r="L178" i="6"/>
  <c r="I27" i="45" s="1"/>
  <c r="L52" i="6"/>
  <c r="E179" i="6"/>
  <c r="N28" i="45" s="1"/>
  <c r="E52" i="6"/>
  <c r="E178" i="6"/>
  <c r="N27" i="45" s="1"/>
  <c r="N52" i="6" l="1"/>
  <c r="N169" i="39"/>
  <c r="N10" i="6"/>
  <c r="N178" i="6"/>
  <c r="N179" i="6"/>
  <c r="N121" i="39"/>
  <c r="N143" i="39"/>
  <c r="N147" i="39"/>
  <c r="K22" i="45"/>
  <c r="N171" i="6"/>
  <c r="K21" i="45"/>
  <c r="N170" i="6"/>
  <c r="I82" i="39"/>
  <c r="I66" i="35"/>
  <c r="I71" i="35" s="1"/>
  <c r="I121" i="6"/>
  <c r="C66" i="35"/>
  <c r="C71" i="35" s="1"/>
  <c r="C121" i="6"/>
  <c r="C82" i="39"/>
  <c r="F65" i="35"/>
  <c r="F81" i="39"/>
  <c r="F119" i="6"/>
  <c r="M83" i="39"/>
  <c r="M123" i="6"/>
  <c r="B121" i="6"/>
  <c r="B66" i="35"/>
  <c r="B82" i="39"/>
  <c r="G66" i="35"/>
  <c r="G71" i="35" s="1"/>
  <c r="G121" i="6"/>
  <c r="G82" i="39"/>
  <c r="L66" i="35"/>
  <c r="L121" i="6"/>
  <c r="L82" i="39"/>
  <c r="J65" i="35"/>
  <c r="J81" i="39"/>
  <c r="J119" i="6"/>
  <c r="F121" i="6"/>
  <c r="F82" i="39"/>
  <c r="F66" i="35"/>
  <c r="F67" i="35" s="1"/>
  <c r="F72" i="35" s="1"/>
  <c r="I81" i="39"/>
  <c r="I65" i="35"/>
  <c r="I67" i="35" s="1"/>
  <c r="I72" i="35" s="1"/>
  <c r="I119" i="6"/>
  <c r="C65" i="35"/>
  <c r="C119" i="6"/>
  <c r="C81" i="39"/>
  <c r="L81" i="39"/>
  <c r="L119" i="6"/>
  <c r="L65" i="35"/>
  <c r="L70" i="35" s="1"/>
  <c r="B83" i="39"/>
  <c r="B123" i="6"/>
  <c r="D119" i="6"/>
  <c r="D65" i="35"/>
  <c r="D70" i="35" s="1"/>
  <c r="D81" i="39"/>
  <c r="J82" i="39"/>
  <c r="J66" i="35"/>
  <c r="J71" i="35" s="1"/>
  <c r="J121" i="6"/>
  <c r="D82" i="39"/>
  <c r="D66" i="35"/>
  <c r="D121" i="6"/>
  <c r="G65" i="35"/>
  <c r="G70" i="35" s="1"/>
  <c r="G119" i="6"/>
  <c r="G81" i="39"/>
  <c r="M62" i="5"/>
  <c r="E92" i="5"/>
  <c r="M70" i="5"/>
  <c r="B62" i="5"/>
  <c r="B84" i="5"/>
  <c r="F88" i="29"/>
  <c r="V4" i="13" s="1"/>
  <c r="F70" i="35"/>
  <c r="J70" i="35"/>
  <c r="C70" i="35"/>
  <c r="T25" i="45"/>
  <c r="D25" i="45" s="1"/>
  <c r="T26" i="45"/>
  <c r="D26" i="45" s="1"/>
  <c r="T24" i="45"/>
  <c r="D24" i="45" s="1"/>
  <c r="T19" i="45"/>
  <c r="D19" i="45" s="1"/>
  <c r="T20" i="45"/>
  <c r="D20" i="45" s="1"/>
  <c r="T17" i="45"/>
  <c r="D17" i="45" s="1"/>
  <c r="T18" i="45"/>
  <c r="D18" i="45" s="1"/>
  <c r="C27" i="45"/>
  <c r="K27" i="45"/>
  <c r="H28" i="45"/>
  <c r="C28" i="45"/>
  <c r="H27" i="45"/>
  <c r="K28" i="45"/>
  <c r="K53" i="35"/>
  <c r="P53" i="35" s="1"/>
  <c r="N46" i="35"/>
  <c r="C84" i="5"/>
  <c r="C92" i="5"/>
  <c r="E70" i="5"/>
  <c r="K70" i="5"/>
  <c r="D92" i="5"/>
  <c r="H70" i="5"/>
  <c r="E97" i="5"/>
  <c r="B92" i="5"/>
  <c r="B97" i="5"/>
  <c r="E84" i="5"/>
  <c r="D84" i="5"/>
  <c r="C23" i="45"/>
  <c r="C22" i="45"/>
  <c r="C21" i="45"/>
  <c r="E10" i="13"/>
  <c r="E9" i="13"/>
  <c r="N69" i="5"/>
  <c r="F92" i="5" s="1"/>
  <c r="C97" i="5"/>
  <c r="E75" i="5"/>
  <c r="K75" i="5"/>
  <c r="N61" i="5"/>
  <c r="F84" i="5" s="1"/>
  <c r="E62" i="5"/>
  <c r="K62" i="5"/>
  <c r="N173" i="39"/>
  <c r="O25" i="35"/>
  <c r="N25" i="35" s="1"/>
  <c r="M25" i="35" s="1"/>
  <c r="L25" i="35"/>
  <c r="D97" i="5"/>
  <c r="H75" i="5"/>
  <c r="N74" i="5"/>
  <c r="F97" i="5" s="1"/>
  <c r="H62" i="5"/>
  <c r="H6" i="38" l="1"/>
  <c r="I70" i="35"/>
  <c r="C67" i="35"/>
  <c r="C72" i="35" s="1"/>
  <c r="D67" i="35"/>
  <c r="D72" i="35" s="1"/>
  <c r="L67" i="35"/>
  <c r="L72" i="35" s="1"/>
  <c r="D71" i="35"/>
  <c r="G67" i="35"/>
  <c r="G72" i="35" s="1"/>
  <c r="L71" i="35"/>
  <c r="E81" i="39"/>
  <c r="E65" i="35"/>
  <c r="E119" i="6"/>
  <c r="I4" i="38" s="1"/>
  <c r="K123" i="6"/>
  <c r="K83" i="39"/>
  <c r="B119" i="6"/>
  <c r="B81" i="39"/>
  <c r="B84" i="39" s="1"/>
  <c r="B65" i="35"/>
  <c r="J67" i="35"/>
  <c r="J72" i="35" s="1"/>
  <c r="F71" i="35"/>
  <c r="E93" i="5"/>
  <c r="K66" i="35"/>
  <c r="K121" i="6"/>
  <c r="K82" i="39"/>
  <c r="M76" i="5"/>
  <c r="M82" i="39"/>
  <c r="M66" i="35"/>
  <c r="M71" i="35" s="1"/>
  <c r="M121" i="6"/>
  <c r="K81" i="39"/>
  <c r="K65" i="35"/>
  <c r="K67" i="35" s="1"/>
  <c r="K119" i="6"/>
  <c r="E83" i="39"/>
  <c r="E123" i="6"/>
  <c r="H81" i="39"/>
  <c r="H65" i="35"/>
  <c r="H119" i="6"/>
  <c r="J4" i="38" s="1"/>
  <c r="H83" i="39"/>
  <c r="H123" i="6"/>
  <c r="E82" i="39"/>
  <c r="E66" i="35"/>
  <c r="E121" i="6"/>
  <c r="H66" i="35"/>
  <c r="H71" i="35" s="1"/>
  <c r="H121" i="6"/>
  <c r="H82" i="39"/>
  <c r="M81" i="39"/>
  <c r="M65" i="35"/>
  <c r="M70" i="35" s="1"/>
  <c r="M119" i="6"/>
  <c r="M183" i="6" s="1"/>
  <c r="J30" i="45" s="1"/>
  <c r="I182" i="6"/>
  <c r="R29" i="45" s="1"/>
  <c r="I183" i="6"/>
  <c r="R30" i="45" s="1"/>
  <c r="F182" i="6"/>
  <c r="O29" i="45" s="1"/>
  <c r="F183" i="6"/>
  <c r="O30" i="45" s="1"/>
  <c r="L182" i="6"/>
  <c r="I29" i="45" s="1"/>
  <c r="L183" i="6"/>
  <c r="I30" i="45" s="1"/>
  <c r="C183" i="6"/>
  <c r="L30" i="45" s="1"/>
  <c r="C182" i="6"/>
  <c r="L29" i="45" s="1"/>
  <c r="J182" i="6"/>
  <c r="S29" i="45" s="1"/>
  <c r="J183" i="6"/>
  <c r="S30" i="45" s="1"/>
  <c r="D182" i="6"/>
  <c r="M29" i="45" s="1"/>
  <c r="D183" i="6"/>
  <c r="M30" i="45" s="1"/>
  <c r="G183" i="6"/>
  <c r="P30" i="45" s="1"/>
  <c r="G182" i="6"/>
  <c r="P29" i="45" s="1"/>
  <c r="D192" i="6"/>
  <c r="M35" i="45" s="1"/>
  <c r="I192" i="6"/>
  <c r="R35" i="45" s="1"/>
  <c r="L192" i="6"/>
  <c r="I35" i="45" s="1"/>
  <c r="F192" i="6"/>
  <c r="O35" i="45" s="1"/>
  <c r="C192" i="6"/>
  <c r="L35" i="45" s="1"/>
  <c r="J192" i="6"/>
  <c r="S35" i="45" s="1"/>
  <c r="G192" i="6"/>
  <c r="P35" i="45" s="1"/>
  <c r="B76" i="5"/>
  <c r="B127" i="6" s="1"/>
  <c r="C179" i="39"/>
  <c r="C205" i="39"/>
  <c r="C183" i="39"/>
  <c r="I179" i="39"/>
  <c r="I205" i="39"/>
  <c r="I183" i="39"/>
  <c r="L179" i="39"/>
  <c r="L183" i="39"/>
  <c r="L205" i="39"/>
  <c r="J179" i="39"/>
  <c r="J183" i="39"/>
  <c r="J205" i="39"/>
  <c r="F179" i="39"/>
  <c r="F183" i="39"/>
  <c r="F205" i="39"/>
  <c r="K71" i="35"/>
  <c r="E70" i="35"/>
  <c r="G179" i="39"/>
  <c r="G183" i="39"/>
  <c r="G205" i="39"/>
  <c r="H70" i="35"/>
  <c r="D179" i="39"/>
  <c r="D205" i="39"/>
  <c r="D183" i="39"/>
  <c r="K70" i="35"/>
  <c r="B93" i="5"/>
  <c r="D93" i="5"/>
  <c r="C93" i="5"/>
  <c r="E71" i="35"/>
  <c r="T23" i="45"/>
  <c r="D23" i="45" s="1"/>
  <c r="T28" i="45"/>
  <c r="D28" i="45" s="1"/>
  <c r="T27" i="45"/>
  <c r="D27" i="45" s="1"/>
  <c r="T22" i="45"/>
  <c r="D22" i="45" s="1"/>
  <c r="T21" i="45"/>
  <c r="D21" i="45" s="1"/>
  <c r="J120" i="6"/>
  <c r="D120" i="6"/>
  <c r="G120" i="6"/>
  <c r="D10" i="13"/>
  <c r="D9" i="13"/>
  <c r="G75" i="5"/>
  <c r="H76" i="5"/>
  <c r="H127" i="6" s="1"/>
  <c r="C85" i="5"/>
  <c r="D75" i="5"/>
  <c r="E76" i="5"/>
  <c r="E127" i="6" s="1"/>
  <c r="E194" i="6"/>
  <c r="B85" i="5"/>
  <c r="N62" i="5"/>
  <c r="F85" i="5" s="1"/>
  <c r="V8" i="13" s="1"/>
  <c r="G8" i="13" s="1"/>
  <c r="H194" i="6"/>
  <c r="D85" i="5"/>
  <c r="E85" i="5"/>
  <c r="J75" i="5"/>
  <c r="K76" i="5"/>
  <c r="K84" i="39" l="1"/>
  <c r="L6" i="38"/>
  <c r="M84" i="39"/>
  <c r="M125" i="6"/>
  <c r="K4" i="38"/>
  <c r="K194" i="6"/>
  <c r="K125" i="6"/>
  <c r="K195" i="6" s="1"/>
  <c r="K6" i="38"/>
  <c r="J5" i="38"/>
  <c r="H125" i="6"/>
  <c r="J6" i="38"/>
  <c r="M205" i="39"/>
  <c r="E125" i="6"/>
  <c r="E195" i="6" s="1"/>
  <c r="I6" i="38"/>
  <c r="N119" i="6"/>
  <c r="H4" i="38"/>
  <c r="I5" i="38" s="1"/>
  <c r="L4" i="38"/>
  <c r="B125" i="6"/>
  <c r="M182" i="6"/>
  <c r="J29" i="45" s="1"/>
  <c r="M67" i="35"/>
  <c r="M72" i="35" s="1"/>
  <c r="M183" i="39"/>
  <c r="B70" i="35"/>
  <c r="B67" i="35"/>
  <c r="J123" i="6"/>
  <c r="J125" i="6" s="1"/>
  <c r="J83" i="39"/>
  <c r="J84" i="39" s="1"/>
  <c r="D83" i="39"/>
  <c r="D84" i="39" s="1"/>
  <c r="D123" i="6"/>
  <c r="D125" i="6" s="1"/>
  <c r="G83" i="39"/>
  <c r="G84" i="39" s="1"/>
  <c r="G123" i="6"/>
  <c r="G125" i="6" s="1"/>
  <c r="H67" i="35"/>
  <c r="H84" i="39"/>
  <c r="E67" i="35"/>
  <c r="E72" i="35" s="1"/>
  <c r="E84" i="39"/>
  <c r="M120" i="6"/>
  <c r="M192" i="6"/>
  <c r="J35" i="45" s="1"/>
  <c r="M179" i="39"/>
  <c r="B185" i="6"/>
  <c r="B184" i="6"/>
  <c r="K184" i="6"/>
  <c r="K185" i="6"/>
  <c r="E184" i="6"/>
  <c r="E185" i="6"/>
  <c r="H184" i="6"/>
  <c r="H185" i="6"/>
  <c r="H182" i="6"/>
  <c r="Q29" i="45" s="1"/>
  <c r="H183" i="6"/>
  <c r="Q30" i="45" s="1"/>
  <c r="K183" i="6"/>
  <c r="K182" i="6"/>
  <c r="E182" i="6"/>
  <c r="N29" i="45" s="1"/>
  <c r="E183" i="6"/>
  <c r="N30" i="45" s="1"/>
  <c r="K127" i="6"/>
  <c r="K72" i="35"/>
  <c r="H120" i="6"/>
  <c r="H192" i="6"/>
  <c r="Q35" i="45" s="1"/>
  <c r="E120" i="6"/>
  <c r="E192" i="6"/>
  <c r="N35" i="45" s="1"/>
  <c r="K120" i="6"/>
  <c r="K192" i="6"/>
  <c r="J4" i="40"/>
  <c r="D4" i="40"/>
  <c r="H179" i="39"/>
  <c r="H183" i="39"/>
  <c r="H205" i="39"/>
  <c r="H187" i="39"/>
  <c r="H209" i="39"/>
  <c r="H191" i="39"/>
  <c r="E187" i="39"/>
  <c r="E191" i="39"/>
  <c r="E209" i="39"/>
  <c r="B186" i="6"/>
  <c r="B194" i="6"/>
  <c r="H36" i="45"/>
  <c r="I4" i="40"/>
  <c r="C4" i="40"/>
  <c r="E179" i="39"/>
  <c r="E205" i="39"/>
  <c r="E183" i="39"/>
  <c r="B182" i="6"/>
  <c r="B187" i="39"/>
  <c r="B191" i="39"/>
  <c r="K187" i="39"/>
  <c r="K191" i="39"/>
  <c r="K209" i="39"/>
  <c r="H4" i="40"/>
  <c r="B4" i="40"/>
  <c r="B179" i="39"/>
  <c r="B71" i="35"/>
  <c r="H72" i="35"/>
  <c r="K4" i="40"/>
  <c r="E4" i="40"/>
  <c r="K179" i="39"/>
  <c r="K205" i="39"/>
  <c r="K183" i="39"/>
  <c r="Q36" i="45"/>
  <c r="N36" i="45"/>
  <c r="I120" i="6"/>
  <c r="H195" i="6"/>
  <c r="L120" i="6"/>
  <c r="F120" i="6"/>
  <c r="C120" i="6"/>
  <c r="C10" i="13"/>
  <c r="I76" i="35"/>
  <c r="G194" i="6"/>
  <c r="P36" i="45" s="1"/>
  <c r="U8" i="13"/>
  <c r="F8" i="13" s="1"/>
  <c r="G76" i="35"/>
  <c r="L76" i="35" s="1"/>
  <c r="N65" i="35"/>
  <c r="I75" i="5"/>
  <c r="J76" i="5"/>
  <c r="J127" i="6" s="1"/>
  <c r="E4" i="38"/>
  <c r="D4" i="38"/>
  <c r="H187" i="6"/>
  <c r="Q32" i="45" s="1"/>
  <c r="H186" i="6"/>
  <c r="Q31" i="45" s="1"/>
  <c r="D194" i="6"/>
  <c r="M36" i="45" s="1"/>
  <c r="C4" i="38"/>
  <c r="F75" i="5"/>
  <c r="G76" i="5"/>
  <c r="G127" i="6" s="1"/>
  <c r="B4" i="38"/>
  <c r="B183" i="6"/>
  <c r="B192" i="6"/>
  <c r="N192" i="6" s="1"/>
  <c r="E187" i="6"/>
  <c r="N32" i="45" s="1"/>
  <c r="E186" i="6"/>
  <c r="N31" i="45" s="1"/>
  <c r="B187" i="6"/>
  <c r="C75" i="5"/>
  <c r="D76" i="5"/>
  <c r="D127" i="6" s="1"/>
  <c r="K186" i="6"/>
  <c r="K187" i="6"/>
  <c r="J76" i="35"/>
  <c r="O76" i="35" s="1"/>
  <c r="B183" i="39"/>
  <c r="N183" i="39" s="1"/>
  <c r="N81" i="39"/>
  <c r="B205" i="39"/>
  <c r="B209" i="39"/>
  <c r="H76" i="35"/>
  <c r="F4" i="38" l="1"/>
  <c r="L5" i="38"/>
  <c r="N120" i="6"/>
  <c r="N179" i="39"/>
  <c r="N205" i="39"/>
  <c r="K32" i="45"/>
  <c r="K30" i="45"/>
  <c r="N183" i="6"/>
  <c r="K29" i="45"/>
  <c r="N182" i="6"/>
  <c r="K31" i="45"/>
  <c r="C83" i="39"/>
  <c r="C84" i="39" s="1"/>
  <c r="C123" i="6"/>
  <c r="F83" i="39"/>
  <c r="F84" i="39" s="1"/>
  <c r="F123" i="6"/>
  <c r="D98" i="5"/>
  <c r="I83" i="39"/>
  <c r="I84" i="39" s="1"/>
  <c r="I123" i="6"/>
  <c r="D184" i="6"/>
  <c r="D185" i="6"/>
  <c r="J185" i="6"/>
  <c r="J184" i="6"/>
  <c r="G184" i="6"/>
  <c r="G185" i="6"/>
  <c r="J187" i="39"/>
  <c r="J191" i="39"/>
  <c r="J209" i="39"/>
  <c r="H195" i="39"/>
  <c r="H199" i="39"/>
  <c r="H213" i="39"/>
  <c r="N67" i="35"/>
  <c r="B72" i="35"/>
  <c r="L4" i="40"/>
  <c r="G187" i="39"/>
  <c r="G191" i="39"/>
  <c r="G209" i="39"/>
  <c r="E195" i="39"/>
  <c r="E199" i="39"/>
  <c r="E213" i="39"/>
  <c r="N37" i="45"/>
  <c r="D187" i="39"/>
  <c r="D191" i="39"/>
  <c r="D209" i="39"/>
  <c r="K195" i="39"/>
  <c r="K199" i="39"/>
  <c r="K213" i="39"/>
  <c r="Q37" i="45"/>
  <c r="B188" i="6"/>
  <c r="B195" i="6"/>
  <c r="K36" i="45"/>
  <c r="K122" i="6"/>
  <c r="J194" i="6"/>
  <c r="S36" i="45" s="1"/>
  <c r="B195" i="39"/>
  <c r="H37" i="45"/>
  <c r="H31" i="45"/>
  <c r="H32" i="45"/>
  <c r="K35" i="45"/>
  <c r="T35" i="45"/>
  <c r="B98" i="5"/>
  <c r="D195" i="6"/>
  <c r="M37" i="45" s="1"/>
  <c r="H29" i="45"/>
  <c r="K124" i="6"/>
  <c r="H124" i="6"/>
  <c r="J195" i="6"/>
  <c r="S37" i="45" s="1"/>
  <c r="H30" i="45"/>
  <c r="E124" i="6"/>
  <c r="H122" i="6"/>
  <c r="E122" i="6"/>
  <c r="C30" i="45"/>
  <c r="T8" i="13"/>
  <c r="E8" i="13" s="1"/>
  <c r="C29" i="45"/>
  <c r="K5" i="38"/>
  <c r="F4" i="40"/>
  <c r="C5" i="38"/>
  <c r="N76" i="35"/>
  <c r="K188" i="6"/>
  <c r="H33" i="45" s="1"/>
  <c r="K189" i="6"/>
  <c r="H34" i="45" s="1"/>
  <c r="J187" i="6"/>
  <c r="S32" i="45" s="1"/>
  <c r="J186" i="6"/>
  <c r="S31" i="45" s="1"/>
  <c r="H189" i="6"/>
  <c r="Q34" i="45" s="1"/>
  <c r="H188" i="6"/>
  <c r="Q33" i="45" s="1"/>
  <c r="G186" i="6"/>
  <c r="P31" i="45" s="1"/>
  <c r="C31" i="45" s="1"/>
  <c r="G187" i="6"/>
  <c r="P32" i="45" s="1"/>
  <c r="C32" i="45" s="1"/>
  <c r="C194" i="6"/>
  <c r="L36" i="45" s="1"/>
  <c r="R11" i="13"/>
  <c r="C11" i="13" s="1"/>
  <c r="D5" i="38"/>
  <c r="N70" i="35"/>
  <c r="M76" i="35"/>
  <c r="C76" i="5"/>
  <c r="B189" i="6"/>
  <c r="D187" i="6"/>
  <c r="M32" i="45" s="1"/>
  <c r="D186" i="6"/>
  <c r="M31" i="45" s="1"/>
  <c r="E5" i="38"/>
  <c r="K76" i="35"/>
  <c r="P76" i="35" s="1"/>
  <c r="B199" i="39"/>
  <c r="B213" i="39"/>
  <c r="E189" i="6"/>
  <c r="N34" i="45" s="1"/>
  <c r="E188" i="6"/>
  <c r="N33" i="45" s="1"/>
  <c r="F76" i="5"/>
  <c r="C98" i="5"/>
  <c r="T11" i="13"/>
  <c r="E11" i="13" s="1"/>
  <c r="I76" i="5"/>
  <c r="H77" i="35"/>
  <c r="F194" i="6"/>
  <c r="S11" i="13"/>
  <c r="D11" i="13" s="1"/>
  <c r="F5" i="38" l="1"/>
  <c r="I125" i="6"/>
  <c r="J10" i="38" s="1"/>
  <c r="J8" i="38"/>
  <c r="F125" i="6"/>
  <c r="I10" i="38" s="1"/>
  <c r="I8" i="38"/>
  <c r="C125" i="6"/>
  <c r="H8" i="38"/>
  <c r="K34" i="45"/>
  <c r="K33" i="45"/>
  <c r="I185" i="6"/>
  <c r="I184" i="6"/>
  <c r="C184" i="6"/>
  <c r="C185" i="6"/>
  <c r="F184" i="6"/>
  <c r="F185" i="6"/>
  <c r="I124" i="6"/>
  <c r="C124" i="6"/>
  <c r="F124" i="6"/>
  <c r="D99" i="5"/>
  <c r="I127" i="6"/>
  <c r="J12" i="38" s="1"/>
  <c r="C99" i="5"/>
  <c r="F127" i="6"/>
  <c r="I12" i="38" s="1"/>
  <c r="B99" i="5"/>
  <c r="L4" i="13" s="1"/>
  <c r="C127" i="6"/>
  <c r="J122" i="6"/>
  <c r="I194" i="6"/>
  <c r="O36" i="45"/>
  <c r="I187" i="39"/>
  <c r="I191" i="39"/>
  <c r="I209" i="39"/>
  <c r="J5" i="40"/>
  <c r="D5" i="40"/>
  <c r="I6" i="40"/>
  <c r="C6" i="40"/>
  <c r="K37" i="45"/>
  <c r="T29" i="45"/>
  <c r="D29" i="45" s="1"/>
  <c r="H126" i="6"/>
  <c r="G195" i="6"/>
  <c r="P37" i="45" s="1"/>
  <c r="J195" i="39"/>
  <c r="J199" i="39"/>
  <c r="J213" i="39"/>
  <c r="F187" i="39"/>
  <c r="F191" i="39"/>
  <c r="F209" i="39"/>
  <c r="I5" i="40"/>
  <c r="C5" i="40"/>
  <c r="J6" i="40"/>
  <c r="D6" i="40"/>
  <c r="C187" i="39"/>
  <c r="C191" i="39"/>
  <c r="C209" i="39"/>
  <c r="H5" i="40"/>
  <c r="B5" i="40"/>
  <c r="D195" i="39"/>
  <c r="D199" i="39"/>
  <c r="D213" i="39"/>
  <c r="H6" i="40"/>
  <c r="B6" i="40"/>
  <c r="G195" i="39"/>
  <c r="G199" i="39"/>
  <c r="G213" i="39"/>
  <c r="T30" i="45"/>
  <c r="D30" i="45" s="1"/>
  <c r="H78" i="35"/>
  <c r="F122" i="6"/>
  <c r="C122" i="6"/>
  <c r="D124" i="6"/>
  <c r="J124" i="6"/>
  <c r="G124" i="6"/>
  <c r="D122" i="6"/>
  <c r="J126" i="6"/>
  <c r="I122" i="6"/>
  <c r="G122" i="6"/>
  <c r="K126" i="6"/>
  <c r="E126" i="6"/>
  <c r="S8" i="13"/>
  <c r="D8" i="13" s="1"/>
  <c r="F187" i="6"/>
  <c r="O32" i="45" s="1"/>
  <c r="F186" i="6"/>
  <c r="O31" i="45" s="1"/>
  <c r="C6" i="38"/>
  <c r="I77" i="35"/>
  <c r="I78" i="35" s="1"/>
  <c r="D8" i="38"/>
  <c r="D189" i="6"/>
  <c r="M34" i="45" s="1"/>
  <c r="D188" i="6"/>
  <c r="M33" i="45" s="1"/>
  <c r="B8" i="38"/>
  <c r="C186" i="6"/>
  <c r="C187" i="6"/>
  <c r="B6" i="38"/>
  <c r="J189" i="6"/>
  <c r="S34" i="45" s="1"/>
  <c r="J188" i="6"/>
  <c r="S33" i="45" s="1"/>
  <c r="I186" i="6"/>
  <c r="R31" i="45" s="1"/>
  <c r="I187" i="6"/>
  <c r="R32" i="45" s="1"/>
  <c r="D6" i="38"/>
  <c r="C8" i="38"/>
  <c r="G77" i="35"/>
  <c r="G188" i="6"/>
  <c r="P33" i="45" s="1"/>
  <c r="G189" i="6"/>
  <c r="P34" i="45" s="1"/>
  <c r="C34" i="45" s="1"/>
  <c r="F195" i="6" l="1"/>
  <c r="C37" i="45"/>
  <c r="H10" i="38"/>
  <c r="H12" i="38"/>
  <c r="L32" i="45"/>
  <c r="L31" i="45"/>
  <c r="C33" i="45"/>
  <c r="C5" i="13"/>
  <c r="C4" i="13"/>
  <c r="J7" i="38"/>
  <c r="C12" i="38"/>
  <c r="B12" i="38"/>
  <c r="D12" i="38"/>
  <c r="I195" i="39"/>
  <c r="I199" i="39"/>
  <c r="I213" i="39"/>
  <c r="J7" i="40"/>
  <c r="D7" i="40"/>
  <c r="C126" i="6"/>
  <c r="C195" i="6"/>
  <c r="O37" i="45"/>
  <c r="C195" i="39"/>
  <c r="C199" i="39"/>
  <c r="C213" i="39"/>
  <c r="H7" i="40"/>
  <c r="B7" i="40"/>
  <c r="I126" i="6"/>
  <c r="I195" i="6"/>
  <c r="R36" i="45"/>
  <c r="F195" i="39"/>
  <c r="F199" i="39"/>
  <c r="F213" i="39"/>
  <c r="C7" i="40"/>
  <c r="I7" i="40"/>
  <c r="D126" i="6"/>
  <c r="G126" i="6"/>
  <c r="F126" i="6"/>
  <c r="R8" i="13"/>
  <c r="C8" i="13" s="1"/>
  <c r="I9" i="38"/>
  <c r="D7" i="38"/>
  <c r="I7" i="38"/>
  <c r="J9" i="38"/>
  <c r="C9" i="38"/>
  <c r="C188" i="6"/>
  <c r="C189" i="6"/>
  <c r="B10" i="38"/>
  <c r="I188" i="6"/>
  <c r="I189" i="6"/>
  <c r="D10" i="38"/>
  <c r="D9" i="38"/>
  <c r="F189" i="6"/>
  <c r="F188" i="6"/>
  <c r="C10" i="38"/>
  <c r="L77" i="35"/>
  <c r="G78" i="35"/>
  <c r="C7" i="38"/>
  <c r="L33" i="45" l="1"/>
  <c r="R37" i="45"/>
  <c r="L37" i="45"/>
  <c r="O33" i="45"/>
  <c r="R33" i="45"/>
  <c r="R34" i="45"/>
  <c r="O34" i="45"/>
  <c r="L34" i="45"/>
  <c r="I11" i="38"/>
  <c r="C11" i="38"/>
  <c r="J11" i="38"/>
  <c r="D11" i="38"/>
  <c r="L194" i="6"/>
  <c r="L75" i="5"/>
  <c r="M194" i="6"/>
  <c r="M4" i="13"/>
  <c r="N4" i="13"/>
  <c r="M61" i="29"/>
  <c r="N61" i="29" s="1"/>
  <c r="M37" i="5"/>
  <c r="N37" i="5" s="1"/>
  <c r="G40" i="5" s="1"/>
  <c r="N78" i="35"/>
  <c r="M78" i="35"/>
  <c r="L78" i="35"/>
  <c r="N77" i="35"/>
  <c r="M77" i="35"/>
  <c r="J36" i="45" l="1"/>
  <c r="N194" i="6"/>
  <c r="T36" i="45" s="1"/>
  <c r="E98" i="5"/>
  <c r="L83" i="39"/>
  <c r="L84" i="39" s="1"/>
  <c r="L123" i="6"/>
  <c r="I36" i="45"/>
  <c r="L76" i="5"/>
  <c r="N75" i="5"/>
  <c r="F98" i="5" s="1"/>
  <c r="L122" i="6"/>
  <c r="M122" i="6"/>
  <c r="E5" i="13"/>
  <c r="E4" i="13"/>
  <c r="D5" i="13"/>
  <c r="D4" i="13"/>
  <c r="U11" i="13"/>
  <c r="F11" i="13" s="1"/>
  <c r="N70" i="5"/>
  <c r="F93" i="5" s="1"/>
  <c r="V11" i="13" s="1"/>
  <c r="G11" i="13" s="1"/>
  <c r="L187" i="6"/>
  <c r="K7" i="38"/>
  <c r="N121" i="6"/>
  <c r="L186" i="6"/>
  <c r="J77" i="35"/>
  <c r="M127" i="6"/>
  <c r="E79" i="29"/>
  <c r="F79" i="29" s="1"/>
  <c r="M186" i="6"/>
  <c r="J31" i="45" s="1"/>
  <c r="E6" i="38"/>
  <c r="M187" i="6"/>
  <c r="J32" i="45" s="1"/>
  <c r="L125" i="6" l="1"/>
  <c r="L195" i="6" s="1"/>
  <c r="K8" i="38"/>
  <c r="L8" i="38"/>
  <c r="L7" i="38"/>
  <c r="N122" i="6"/>
  <c r="I31" i="45"/>
  <c r="N186" i="6"/>
  <c r="I32" i="45"/>
  <c r="N187" i="6"/>
  <c r="M184" i="6"/>
  <c r="M185" i="6"/>
  <c r="L184" i="6"/>
  <c r="N184" i="6" s="1"/>
  <c r="L185" i="6"/>
  <c r="N185" i="6" s="1"/>
  <c r="M195" i="6"/>
  <c r="J37" i="45" s="1"/>
  <c r="L124" i="6"/>
  <c r="L127" i="6"/>
  <c r="E99" i="5"/>
  <c r="O4" i="13" s="1"/>
  <c r="K6" i="40"/>
  <c r="L6" i="40" s="1"/>
  <c r="E6" i="40"/>
  <c r="F6" i="40" s="1"/>
  <c r="M187" i="39"/>
  <c r="M191" i="39"/>
  <c r="M209" i="39"/>
  <c r="L187" i="39"/>
  <c r="L191" i="39"/>
  <c r="L209" i="39"/>
  <c r="K5" i="40"/>
  <c r="L5" i="40" s="1"/>
  <c r="E5" i="40"/>
  <c r="F5" i="40" s="1"/>
  <c r="N76" i="5"/>
  <c r="F99" i="5" s="1"/>
  <c r="P4" i="13" s="1"/>
  <c r="G5" i="13" s="1"/>
  <c r="M124" i="6"/>
  <c r="N82" i="39"/>
  <c r="N66" i="35"/>
  <c r="K9" i="38"/>
  <c r="K77" i="35"/>
  <c r="O77" i="35"/>
  <c r="E7" i="38"/>
  <c r="F7" i="38" s="1"/>
  <c r="F6" i="38"/>
  <c r="E8" i="38"/>
  <c r="J78" i="35"/>
  <c r="O78" i="35" s="1"/>
  <c r="N83" i="39"/>
  <c r="N123" i="6"/>
  <c r="N125" i="6" s="1"/>
  <c r="N191" i="39" l="1"/>
  <c r="N209" i="39"/>
  <c r="L9" i="38"/>
  <c r="N124" i="6"/>
  <c r="K12" i="38"/>
  <c r="L12" i="38"/>
  <c r="N187" i="39"/>
  <c r="K10" i="38"/>
  <c r="K11" i="38" s="1"/>
  <c r="L10" i="38"/>
  <c r="I37" i="45"/>
  <c r="N195" i="6"/>
  <c r="T37" i="45" s="1"/>
  <c r="D37" i="45" s="1"/>
  <c r="N127" i="6"/>
  <c r="E12" i="38"/>
  <c r="F12" i="38" s="1"/>
  <c r="L126" i="6"/>
  <c r="L188" i="6"/>
  <c r="L189" i="6"/>
  <c r="M126" i="6"/>
  <c r="M195" i="39"/>
  <c r="M199" i="39"/>
  <c r="M213" i="39"/>
  <c r="T31" i="45"/>
  <c r="L195" i="39"/>
  <c r="L199" i="39"/>
  <c r="L213" i="39"/>
  <c r="K7" i="40"/>
  <c r="L7" i="40" s="1"/>
  <c r="E7" i="40"/>
  <c r="F7" i="40" s="1"/>
  <c r="T32" i="45"/>
  <c r="N84" i="39"/>
  <c r="N71" i="35"/>
  <c r="G4" i="13"/>
  <c r="F4" i="13"/>
  <c r="F5" i="13"/>
  <c r="M189" i="6"/>
  <c r="E10" i="38"/>
  <c r="E11" i="38" s="1"/>
  <c r="F11" i="38" s="1"/>
  <c r="M188" i="6"/>
  <c r="F8" i="38"/>
  <c r="E9" i="38"/>
  <c r="F9" i="38" s="1"/>
  <c r="P77" i="35"/>
  <c r="N72" i="35"/>
  <c r="N213" i="39" l="1"/>
  <c r="N199" i="39"/>
  <c r="N195" i="39"/>
  <c r="I33" i="45"/>
  <c r="N188" i="6"/>
  <c r="T33" i="45" s="1"/>
  <c r="D33" i="45" s="1"/>
  <c r="N126" i="6"/>
  <c r="L11" i="38"/>
  <c r="I34" i="45"/>
  <c r="N189" i="6"/>
  <c r="T34" i="45" s="1"/>
  <c r="D34" i="45" s="1"/>
  <c r="D32" i="45"/>
  <c r="J33" i="45"/>
  <c r="D31" i="45"/>
  <c r="J34" i="45"/>
  <c r="F10" i="38"/>
  <c r="K78" i="35"/>
  <c r="P78" i="35" s="1"/>
  <c r="B11" i="6" l="1"/>
  <c r="B35" i="6"/>
  <c r="B31" i="6"/>
  <c r="B38" i="6"/>
  <c r="B30" i="6"/>
  <c r="B29" i="6"/>
  <c r="B27" i="6"/>
  <c r="B32" i="6"/>
  <c r="B36" i="6"/>
  <c r="B26" i="6"/>
  <c r="B33" i="6"/>
  <c r="B39" i="6"/>
  <c r="B37" i="6"/>
  <c r="B28" i="6"/>
  <c r="B34" i="6"/>
  <c r="J15" i="15"/>
  <c r="J10" i="35" s="1"/>
  <c r="F15" i="15"/>
  <c r="F10" i="35" s="1"/>
  <c r="D15" i="15"/>
  <c r="D10" i="35" s="1"/>
  <c r="L15" i="15"/>
  <c r="L10" i="35" s="1"/>
  <c r="G15" i="15"/>
  <c r="G10" i="35" s="1"/>
  <c r="E15" i="15"/>
  <c r="E10" i="35" s="1"/>
  <c r="H15" i="15"/>
  <c r="H10" i="35" s="1"/>
  <c r="I15" i="15"/>
  <c r="I10" i="35" s="1"/>
  <c r="K15" i="15"/>
  <c r="K10" i="35" s="1"/>
  <c r="C15" i="15"/>
  <c r="M15" i="15"/>
  <c r="M10" i="35" s="1"/>
  <c r="C25" i="6" l="1"/>
  <c r="C10" i="35"/>
  <c r="N15" i="15"/>
  <c r="K21" i="15"/>
  <c r="K16" i="35"/>
  <c r="G21" i="15"/>
  <c r="P12" i="45" s="1"/>
  <c r="G16" i="35"/>
  <c r="J21" i="15"/>
  <c r="J16" i="35"/>
  <c r="L21" i="15"/>
  <c r="I12" i="45" s="1"/>
  <c r="L16" i="35"/>
  <c r="D21" i="15"/>
  <c r="M12" i="45" s="1"/>
  <c r="D16" i="35"/>
  <c r="E21" i="15"/>
  <c r="E29" i="15" s="1"/>
  <c r="F21" i="15"/>
  <c r="O12" i="45" s="1"/>
  <c r="F16" i="35"/>
  <c r="H21" i="15"/>
  <c r="I21" i="15"/>
  <c r="R12" i="45" s="1"/>
  <c r="C21" i="15"/>
  <c r="M21" i="15"/>
  <c r="J12" i="45" s="1"/>
  <c r="M16" i="15"/>
  <c r="C16" i="15"/>
  <c r="C193" i="6" s="1"/>
  <c r="E16" i="15"/>
  <c r="F16" i="15"/>
  <c r="F193" i="6" s="1"/>
  <c r="H16" i="15"/>
  <c r="H193" i="6" s="1"/>
  <c r="G16" i="15"/>
  <c r="G193" i="6" s="1"/>
  <c r="J16" i="15"/>
  <c r="J193" i="6" s="1"/>
  <c r="D16" i="15"/>
  <c r="D193" i="6" s="1"/>
  <c r="K16" i="15"/>
  <c r="K193" i="6" s="1"/>
  <c r="I16" i="15"/>
  <c r="L16" i="15"/>
  <c r="L37" i="6"/>
  <c r="D34" i="6"/>
  <c r="G31" i="6"/>
  <c r="J30" i="6"/>
  <c r="E27" i="6"/>
  <c r="F35" i="6"/>
  <c r="F27" i="6"/>
  <c r="F30" i="6"/>
  <c r="E30" i="6"/>
  <c r="L29" i="6"/>
  <c r="E31" i="6"/>
  <c r="D35" i="6"/>
  <c r="J37" i="6"/>
  <c r="F34" i="6"/>
  <c r="J39" i="6"/>
  <c r="D29" i="6"/>
  <c r="J29" i="6"/>
  <c r="L30" i="6"/>
  <c r="E28" i="6"/>
  <c r="D39" i="6"/>
  <c r="J38" i="6"/>
  <c r="L32" i="6"/>
  <c r="E29" i="6"/>
  <c r="L36" i="6"/>
  <c r="E38" i="6"/>
  <c r="D26" i="6"/>
  <c r="F36" i="6"/>
  <c r="C29" i="6"/>
  <c r="C32" i="6"/>
  <c r="C35" i="6"/>
  <c r="C28" i="6"/>
  <c r="C33" i="6"/>
  <c r="C27" i="6"/>
  <c r="C39" i="6"/>
  <c r="C34" i="6"/>
  <c r="C30" i="6"/>
  <c r="C38" i="6"/>
  <c r="C36" i="6"/>
  <c r="I32" i="6"/>
  <c r="I28" i="6"/>
  <c r="I33" i="6"/>
  <c r="I31" i="6"/>
  <c r="I34" i="6"/>
  <c r="I39" i="6"/>
  <c r="I37" i="6"/>
  <c r="I27" i="6"/>
  <c r="I38" i="6"/>
  <c r="I25" i="6"/>
  <c r="I30" i="6"/>
  <c r="I29" i="6"/>
  <c r="G32" i="6"/>
  <c r="I36" i="6"/>
  <c r="C26" i="6"/>
  <c r="I26" i="6"/>
  <c r="H39" i="6"/>
  <c r="H37" i="6"/>
  <c r="H28" i="6"/>
  <c r="H26" i="6"/>
  <c r="H38" i="6"/>
  <c r="H35" i="6"/>
  <c r="H34" i="6"/>
  <c r="H36" i="6"/>
  <c r="H33" i="6"/>
  <c r="H31" i="6"/>
  <c r="H29" i="6"/>
  <c r="H30" i="6"/>
  <c r="H32" i="6"/>
  <c r="H27" i="6"/>
  <c r="H25" i="6"/>
  <c r="G34" i="6"/>
  <c r="G25" i="6"/>
  <c r="G29" i="6"/>
  <c r="G36" i="6"/>
  <c r="G26" i="6"/>
  <c r="G37" i="6"/>
  <c r="G28" i="6"/>
  <c r="G39" i="6"/>
  <c r="G35" i="6"/>
  <c r="G27" i="6"/>
  <c r="C31" i="6"/>
  <c r="G30" i="6"/>
  <c r="I35" i="6"/>
  <c r="M28" i="6"/>
  <c r="M34" i="6"/>
  <c r="M29" i="6"/>
  <c r="M26" i="6"/>
  <c r="M30" i="6"/>
  <c r="M27" i="6"/>
  <c r="M32" i="6"/>
  <c r="N32" i="6" s="1"/>
  <c r="M36" i="6"/>
  <c r="M37" i="6"/>
  <c r="M31" i="6"/>
  <c r="M39" i="6"/>
  <c r="M25" i="6"/>
  <c r="M33" i="6"/>
  <c r="M35" i="6"/>
  <c r="N35" i="6" s="1"/>
  <c r="M38" i="6"/>
  <c r="K36" i="6"/>
  <c r="K31" i="6"/>
  <c r="K35" i="6"/>
  <c r="K27" i="6"/>
  <c r="K29" i="6"/>
  <c r="K33" i="6"/>
  <c r="K25" i="6"/>
  <c r="K30" i="6"/>
  <c r="K26" i="6"/>
  <c r="K28" i="6"/>
  <c r="K37" i="6"/>
  <c r="K38" i="6"/>
  <c r="K39" i="6"/>
  <c r="H35" i="45"/>
  <c r="K32" i="6"/>
  <c r="K34" i="6"/>
  <c r="C37" i="6"/>
  <c r="G33" i="6"/>
  <c r="G38" i="6"/>
  <c r="F29" i="6"/>
  <c r="L35" i="6"/>
  <c r="L26" i="6"/>
  <c r="L27" i="6"/>
  <c r="L28" i="6"/>
  <c r="L34" i="6"/>
  <c r="E33" i="6"/>
  <c r="E32" i="6"/>
  <c r="E36" i="6"/>
  <c r="D32" i="6"/>
  <c r="D37" i="6"/>
  <c r="D30" i="6"/>
  <c r="D38" i="6"/>
  <c r="D36" i="6"/>
  <c r="J31" i="6"/>
  <c r="J33" i="6"/>
  <c r="J27" i="6"/>
  <c r="F37" i="6"/>
  <c r="F32" i="6"/>
  <c r="F33" i="6"/>
  <c r="L31" i="6"/>
  <c r="L38" i="6"/>
  <c r="L39" i="6"/>
  <c r="E26" i="6"/>
  <c r="E34" i="6"/>
  <c r="E25" i="6"/>
  <c r="D31" i="6"/>
  <c r="D28" i="6"/>
  <c r="D33" i="6"/>
  <c r="D27" i="6"/>
  <c r="J34" i="6"/>
  <c r="J32" i="6"/>
  <c r="J36" i="6"/>
  <c r="F26" i="6"/>
  <c r="F31" i="6"/>
  <c r="F38" i="6"/>
  <c r="L33" i="6"/>
  <c r="L25" i="6"/>
  <c r="E39" i="6"/>
  <c r="E35" i="6"/>
  <c r="E37" i="6"/>
  <c r="D25" i="6"/>
  <c r="J35" i="6"/>
  <c r="J25" i="6"/>
  <c r="J26" i="6"/>
  <c r="J28" i="6"/>
  <c r="F39" i="6"/>
  <c r="F25" i="6"/>
  <c r="F28" i="6"/>
  <c r="N38" i="6" l="1"/>
  <c r="N33" i="6"/>
  <c r="N30" i="6"/>
  <c r="N14" i="45"/>
  <c r="E13" i="35"/>
  <c r="N25" i="6"/>
  <c r="N26" i="6"/>
  <c r="N39" i="6"/>
  <c r="N29" i="6"/>
  <c r="N27" i="6"/>
  <c r="N31" i="6"/>
  <c r="N34" i="6"/>
  <c r="N37" i="6"/>
  <c r="N28" i="6"/>
  <c r="N36" i="6"/>
  <c r="J15" i="45"/>
  <c r="M193" i="6"/>
  <c r="J23" i="35"/>
  <c r="O23" i="35" s="1"/>
  <c r="I11" i="6"/>
  <c r="I193" i="6"/>
  <c r="I15" i="45"/>
  <c r="L193" i="6"/>
  <c r="E11" i="6"/>
  <c r="E193" i="6"/>
  <c r="G29" i="15"/>
  <c r="J29" i="15"/>
  <c r="S12" i="45"/>
  <c r="K29" i="15"/>
  <c r="H12" i="45"/>
  <c r="U6" i="13"/>
  <c r="F6" i="13" s="1"/>
  <c r="Q12" i="45"/>
  <c r="C12" i="45" s="1"/>
  <c r="T6" i="13"/>
  <c r="E6" i="13" s="1"/>
  <c r="N12" i="45"/>
  <c r="S6" i="13"/>
  <c r="D6" i="13" s="1"/>
  <c r="C29" i="15"/>
  <c r="L12" i="45"/>
  <c r="R6" i="13"/>
  <c r="C6" i="13" s="1"/>
  <c r="H29" i="15"/>
  <c r="D29" i="15"/>
  <c r="D42" i="6" s="1"/>
  <c r="F29" i="15"/>
  <c r="M15" i="45"/>
  <c r="L29" i="15"/>
  <c r="L13" i="35" s="1"/>
  <c r="H23" i="35"/>
  <c r="M23" i="35" s="1"/>
  <c r="E16" i="35"/>
  <c r="P15" i="45"/>
  <c r="O15" i="45"/>
  <c r="E43" i="6"/>
  <c r="E19" i="35"/>
  <c r="H15" i="45"/>
  <c r="J43" i="6"/>
  <c r="M29" i="15"/>
  <c r="S15" i="45"/>
  <c r="N15" i="45"/>
  <c r="E42" i="6"/>
  <c r="Q15" i="45"/>
  <c r="C15" i="45" s="1"/>
  <c r="C36" i="45"/>
  <c r="N10" i="35"/>
  <c r="K23" i="35" s="1"/>
  <c r="H16" i="35"/>
  <c r="H11" i="6"/>
  <c r="R15" i="45"/>
  <c r="N21" i="15"/>
  <c r="I29" i="15"/>
  <c r="I13" i="35" s="1"/>
  <c r="I23" i="35"/>
  <c r="N23" i="35" s="1"/>
  <c r="I16" i="35"/>
  <c r="L15" i="45"/>
  <c r="G23" i="35"/>
  <c r="L23" i="35" s="1"/>
  <c r="C16" i="35"/>
  <c r="M16" i="35"/>
  <c r="J11" i="6"/>
  <c r="G42" i="6"/>
  <c r="D11" i="6"/>
  <c r="N16" i="15"/>
  <c r="T15" i="45" s="1"/>
  <c r="D15" i="45" s="1"/>
  <c r="C35" i="45"/>
  <c r="L11" i="6"/>
  <c r="F11" i="6"/>
  <c r="M11" i="6"/>
  <c r="D35" i="45"/>
  <c r="K11" i="6"/>
  <c r="C11" i="6"/>
  <c r="G11" i="6"/>
  <c r="H43" i="6" l="1"/>
  <c r="H13" i="35"/>
  <c r="H14" i="45"/>
  <c r="K13" i="35"/>
  <c r="L14" i="45"/>
  <c r="C13" i="35"/>
  <c r="F42" i="6"/>
  <c r="F13" i="35"/>
  <c r="H26" i="35" s="1"/>
  <c r="S14" i="45"/>
  <c r="J13" i="35"/>
  <c r="M14" i="45"/>
  <c r="D13" i="35"/>
  <c r="P14" i="45"/>
  <c r="G13" i="35"/>
  <c r="N193" i="6"/>
  <c r="J14" i="45"/>
  <c r="M13" i="35"/>
  <c r="K42" i="6"/>
  <c r="K19" i="35"/>
  <c r="J42" i="6"/>
  <c r="J19" i="35"/>
  <c r="G19" i="35"/>
  <c r="G43" i="6"/>
  <c r="K43" i="6"/>
  <c r="D19" i="35"/>
  <c r="D43" i="6"/>
  <c r="C42" i="6"/>
  <c r="C19" i="35"/>
  <c r="C43" i="6"/>
  <c r="L42" i="6"/>
  <c r="I14" i="45"/>
  <c r="I19" i="35"/>
  <c r="R14" i="45"/>
  <c r="H42" i="6"/>
  <c r="Q14" i="45"/>
  <c r="C14" i="45" s="1"/>
  <c r="O14" i="45"/>
  <c r="N29" i="15"/>
  <c r="V6" i="13"/>
  <c r="T12" i="45"/>
  <c r="D12" i="45" s="1"/>
  <c r="H19" i="35"/>
  <c r="F43" i="6"/>
  <c r="M42" i="6"/>
  <c r="N42" i="6" s="1"/>
  <c r="M43" i="6"/>
  <c r="M19" i="35"/>
  <c r="I42" i="6"/>
  <c r="L43" i="6"/>
  <c r="L19" i="35"/>
  <c r="I43" i="6"/>
  <c r="D36" i="45"/>
  <c r="I24" i="35"/>
  <c r="I17" i="35"/>
  <c r="G24" i="35"/>
  <c r="C17" i="35"/>
  <c r="P23" i="35"/>
  <c r="N16" i="35"/>
  <c r="J24" i="35"/>
  <c r="O24" i="35" s="1"/>
  <c r="N11" i="35"/>
  <c r="M17" i="35"/>
  <c r="G6" i="11"/>
  <c r="N11" i="6"/>
  <c r="N27" i="4"/>
  <c r="V10" i="13" s="1"/>
  <c r="G10" i="13" s="1"/>
  <c r="B144" i="6"/>
  <c r="N43" i="6" l="1"/>
  <c r="G26" i="35"/>
  <c r="F19" i="35"/>
  <c r="I26" i="35"/>
  <c r="N26" i="35" s="1"/>
  <c r="T14" i="45"/>
  <c r="D14" i="45" s="1"/>
  <c r="M26" i="35"/>
  <c r="N13" i="35"/>
  <c r="K26" i="35" s="1"/>
  <c r="P26" i="35" s="1"/>
  <c r="J26" i="35"/>
  <c r="O26" i="35" s="1"/>
  <c r="N24" i="35"/>
  <c r="M24" i="35" s="1"/>
  <c r="L24" i="35"/>
  <c r="K24" i="35"/>
  <c r="P24" i="35" s="1"/>
  <c r="N17" i="35"/>
  <c r="B151" i="6"/>
  <c r="N8" i="4"/>
  <c r="C144" i="6"/>
  <c r="N144" i="6" s="1"/>
  <c r="F144" i="6"/>
  <c r="M144" i="6"/>
  <c r="G15" i="4"/>
  <c r="G144" i="6"/>
  <c r="L15" i="4"/>
  <c r="L144" i="6"/>
  <c r="J144" i="6"/>
  <c r="D144" i="6"/>
  <c r="D15" i="4"/>
  <c r="H144" i="6"/>
  <c r="I144" i="6"/>
  <c r="I15" i="4"/>
  <c r="K144" i="6"/>
  <c r="M15" i="4"/>
  <c r="F15" i="4"/>
  <c r="H15" i="4"/>
  <c r="H38" i="35" s="1"/>
  <c r="J15" i="4"/>
  <c r="K15" i="4"/>
  <c r="K38" i="35" s="1"/>
  <c r="E15" i="4"/>
  <c r="E38" i="35" s="1"/>
  <c r="E144" i="6"/>
  <c r="C15" i="4"/>
  <c r="C38" i="35" s="1"/>
  <c r="F38" i="35" l="1"/>
  <c r="H51" i="35" s="1"/>
  <c r="M51" i="35" s="1"/>
  <c r="L38" i="35"/>
  <c r="L44" i="35" s="1"/>
  <c r="J38" i="35"/>
  <c r="J44" i="35" s="1"/>
  <c r="I38" i="35"/>
  <c r="I51" i="35" s="1"/>
  <c r="N51" i="35" s="1"/>
  <c r="D38" i="35"/>
  <c r="G51" i="35" s="1"/>
  <c r="L51" i="35" s="1"/>
  <c r="G44" i="35"/>
  <c r="G38" i="35"/>
  <c r="M38" i="35"/>
  <c r="M44" i="35" s="1"/>
  <c r="H44" i="35"/>
  <c r="E44" i="35"/>
  <c r="C44" i="35"/>
  <c r="K44" i="35"/>
  <c r="J51" i="35"/>
  <c r="O51" i="35" s="1"/>
  <c r="L26" i="35"/>
  <c r="N19" i="35"/>
  <c r="C16" i="4"/>
  <c r="L16" i="45" s="1"/>
  <c r="C21" i="4"/>
  <c r="J16" i="4"/>
  <c r="S16" i="45" s="1"/>
  <c r="J21" i="4"/>
  <c r="K16" i="4"/>
  <c r="H16" i="45" s="1"/>
  <c r="K21" i="4"/>
  <c r="H16" i="4"/>
  <c r="Q16" i="45" s="1"/>
  <c r="H21" i="4"/>
  <c r="M16" i="4"/>
  <c r="J16" i="45" s="1"/>
  <c r="M21" i="4"/>
  <c r="I16" i="4"/>
  <c r="R16" i="45" s="1"/>
  <c r="I21" i="4"/>
  <c r="E16" i="4"/>
  <c r="N16" i="45" s="1"/>
  <c r="E21" i="4"/>
  <c r="F16" i="4"/>
  <c r="O16" i="45" s="1"/>
  <c r="F21" i="4"/>
  <c r="D16" i="4"/>
  <c r="M16" i="45" s="1"/>
  <c r="D21" i="4"/>
  <c r="L16" i="4"/>
  <c r="I16" i="45" s="1"/>
  <c r="L21" i="4"/>
  <c r="G16" i="4"/>
  <c r="P16" i="45" s="1"/>
  <c r="G21" i="4"/>
  <c r="E151" i="6"/>
  <c r="F151" i="6"/>
  <c r="G151" i="6"/>
  <c r="K151" i="6"/>
  <c r="M151" i="6"/>
  <c r="I151" i="6"/>
  <c r="J151" i="6"/>
  <c r="N15" i="4"/>
  <c r="H151" i="6"/>
  <c r="L151" i="6"/>
  <c r="C151" i="6"/>
  <c r="D151" i="6"/>
  <c r="F44" i="35" l="1"/>
  <c r="C16" i="45"/>
  <c r="I44" i="35"/>
  <c r="D44" i="35"/>
  <c r="N38" i="35"/>
  <c r="K51" i="35" s="1"/>
  <c r="P51" i="35" s="1"/>
  <c r="N151" i="6"/>
  <c r="U7" i="13"/>
  <c r="F7" i="13" s="1"/>
  <c r="T7" i="13"/>
  <c r="E7" i="13" s="1"/>
  <c r="S7" i="13"/>
  <c r="D7" i="13" s="1"/>
  <c r="C156" i="6"/>
  <c r="R7" i="13"/>
  <c r="C7" i="13" s="1"/>
  <c r="G29" i="4"/>
  <c r="G156" i="6"/>
  <c r="D29" i="4"/>
  <c r="D156" i="6"/>
  <c r="E29" i="4"/>
  <c r="E41" i="35" s="1"/>
  <c r="E156" i="6"/>
  <c r="M29" i="4"/>
  <c r="M156" i="6"/>
  <c r="N156" i="6" s="1"/>
  <c r="K29" i="4"/>
  <c r="K41" i="35" s="1"/>
  <c r="K156" i="6"/>
  <c r="L29" i="4"/>
  <c r="L156" i="6"/>
  <c r="F29" i="4"/>
  <c r="F156" i="6"/>
  <c r="I29" i="4"/>
  <c r="I156" i="6"/>
  <c r="H29" i="4"/>
  <c r="H156" i="6"/>
  <c r="J29" i="4"/>
  <c r="J41" i="35" s="1"/>
  <c r="J156" i="6"/>
  <c r="C29" i="4"/>
  <c r="C41" i="35" s="1"/>
  <c r="N21" i="4"/>
  <c r="N16" i="4"/>
  <c r="T16" i="45" s="1"/>
  <c r="D16" i="45" s="1"/>
  <c r="G6" i="13"/>
  <c r="L47" i="35" l="1"/>
  <c r="L41" i="35"/>
  <c r="D41" i="35"/>
  <c r="D47" i="35" s="1"/>
  <c r="N44" i="35"/>
  <c r="H47" i="35"/>
  <c r="H41" i="35"/>
  <c r="G47" i="35"/>
  <c r="G41" i="35"/>
  <c r="I41" i="35"/>
  <c r="I47" i="35" s="1"/>
  <c r="F41" i="35"/>
  <c r="N41" i="35" s="1"/>
  <c r="M41" i="35"/>
  <c r="M47" i="35" s="1"/>
  <c r="N29" i="4"/>
  <c r="V7" i="13"/>
  <c r="G7" i="13" s="1"/>
  <c r="G54" i="35"/>
  <c r="L54" i="35" s="1"/>
  <c r="C47" i="35"/>
  <c r="K47" i="35"/>
  <c r="I54" i="35"/>
  <c r="N54" i="35" s="1"/>
  <c r="J47" i="35"/>
  <c r="H54" i="35"/>
  <c r="M54" i="35" s="1"/>
  <c r="E47" i="35"/>
  <c r="F47" i="35" l="1"/>
  <c r="J54" i="35"/>
  <c r="O54" i="35" s="1"/>
  <c r="K54" i="35"/>
  <c r="P54" i="35" s="1"/>
  <c r="N47" i="35"/>
</calcChain>
</file>

<file path=xl/sharedStrings.xml><?xml version="1.0" encoding="utf-8"?>
<sst xmlns="http://schemas.openxmlformats.org/spreadsheetml/2006/main" count="1685" uniqueCount="535">
  <si>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</si>
  <si>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</si>
  <si>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</si>
  <si>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</si>
  <si>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</si>
  <si>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</si>
  <si>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</si>
  <si>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4月</t>
    <rPh sb="1" eb="2">
      <t>ガツ</t>
    </rPh>
    <phoneticPr fontId="1"/>
  </si>
  <si>
    <t>5月</t>
    <rPh sb="1" eb="2">
      <t>ガツ</t>
    </rPh>
    <phoneticPr fontId="1"/>
  </si>
  <si>
    <t>6月</t>
    <rPh sb="1" eb="2">
      <t>ガツ</t>
    </rPh>
    <phoneticPr fontId="1"/>
  </si>
  <si>
    <t>平均介護度</t>
    <rPh sb="0" eb="2">
      <t>ヘイキン</t>
    </rPh>
    <rPh sb="2" eb="4">
      <t>カイゴ</t>
    </rPh>
    <rPh sb="4" eb="5">
      <t>ド</t>
    </rPh>
    <phoneticPr fontId="1"/>
  </si>
  <si>
    <t>7月</t>
  </si>
  <si>
    <t>8月</t>
  </si>
  <si>
    <t>9月</t>
  </si>
  <si>
    <t>10月</t>
  </si>
  <si>
    <t>11月</t>
  </si>
  <si>
    <t>12月</t>
  </si>
  <si>
    <t>1月</t>
  </si>
  <si>
    <t>2月</t>
  </si>
  <si>
    <t>3月</t>
  </si>
  <si>
    <t>合計</t>
    <rPh sb="0" eb="2">
      <t>ゴウケイ</t>
    </rPh>
    <phoneticPr fontId="1"/>
  </si>
  <si>
    <t>要支援合計</t>
    <rPh sb="0" eb="3">
      <t>ヨウシエン</t>
    </rPh>
    <rPh sb="3" eb="5">
      <t>ゴウケイ</t>
    </rPh>
    <phoneticPr fontId="1"/>
  </si>
  <si>
    <t>要介護合計</t>
    <rPh sb="0" eb="3">
      <t>ヨウカイゴ</t>
    </rPh>
    <rPh sb="3" eb="5">
      <t>ゴウケイ</t>
    </rPh>
    <phoneticPr fontId="1"/>
  </si>
  <si>
    <t>介護保険合計</t>
    <rPh sb="0" eb="2">
      <t>カイゴ</t>
    </rPh>
    <rPh sb="2" eb="4">
      <t>ホケン</t>
    </rPh>
    <rPh sb="4" eb="6">
      <t>ゴウケイ</t>
    </rPh>
    <phoneticPr fontId="1"/>
  </si>
  <si>
    <t>収入合計</t>
    <rPh sb="0" eb="2">
      <t>シュウニュウ</t>
    </rPh>
    <rPh sb="2" eb="4">
      <t>ゴウケイ</t>
    </rPh>
    <phoneticPr fontId="1"/>
  </si>
  <si>
    <t>支出合計</t>
    <rPh sb="0" eb="2">
      <t>シシュツ</t>
    </rPh>
    <rPh sb="2" eb="4">
      <t>ゴウケイ</t>
    </rPh>
    <phoneticPr fontId="1"/>
  </si>
  <si>
    <t>1/4期</t>
    <rPh sb="3" eb="4">
      <t>キ</t>
    </rPh>
    <phoneticPr fontId="1"/>
  </si>
  <si>
    <t>2/4期</t>
    <rPh sb="3" eb="4">
      <t>キ</t>
    </rPh>
    <phoneticPr fontId="1"/>
  </si>
  <si>
    <t>3/4期</t>
    <rPh sb="3" eb="4">
      <t>キ</t>
    </rPh>
    <phoneticPr fontId="1"/>
  </si>
  <si>
    <t>決算</t>
    <rPh sb="0" eb="2">
      <t>ケッサン</t>
    </rPh>
    <phoneticPr fontId="1"/>
  </si>
  <si>
    <t>徴収不能額</t>
    <rPh sb="0" eb="2">
      <t>チョウシュウ</t>
    </rPh>
    <rPh sb="2" eb="4">
      <t>フノウ</t>
    </rPh>
    <rPh sb="4" eb="5">
      <t>ガク</t>
    </rPh>
    <phoneticPr fontId="2"/>
  </si>
  <si>
    <t>障害合計</t>
    <rPh sb="0" eb="2">
      <t>ショウガイ</t>
    </rPh>
    <rPh sb="2" eb="4">
      <t>ゴウケイ</t>
    </rPh>
    <phoneticPr fontId="1"/>
  </si>
  <si>
    <t>独自事業利用者</t>
    <rPh sb="0" eb="2">
      <t>ドクジ</t>
    </rPh>
    <rPh sb="2" eb="4">
      <t>ジギョウ</t>
    </rPh>
    <rPh sb="4" eb="7">
      <t>リヨウシャ</t>
    </rPh>
    <phoneticPr fontId="1"/>
  </si>
  <si>
    <t>受託事業利用者</t>
    <rPh sb="0" eb="2">
      <t>ジュタク</t>
    </rPh>
    <rPh sb="2" eb="4">
      <t>ジギョウ</t>
    </rPh>
    <rPh sb="4" eb="7">
      <t>リヨウシャ</t>
    </rPh>
    <phoneticPr fontId="1"/>
  </si>
  <si>
    <t>人件費支出計</t>
    <rPh sb="0" eb="3">
      <t>ジンケンヒ</t>
    </rPh>
    <rPh sb="3" eb="5">
      <t>シシュツ</t>
    </rPh>
    <rPh sb="5" eb="6">
      <t>ケイ</t>
    </rPh>
    <phoneticPr fontId="2"/>
  </si>
  <si>
    <t>社会福祉協議会</t>
    <rPh sb="0" eb="2">
      <t>シャカイ</t>
    </rPh>
    <rPh sb="2" eb="4">
      <t>フクシ</t>
    </rPh>
    <rPh sb="4" eb="7">
      <t>キョウギカイ</t>
    </rPh>
    <phoneticPr fontId="1"/>
  </si>
  <si>
    <t>入力</t>
    <rPh sb="0" eb="2">
      <t>ニュウリョク</t>
    </rPh>
    <phoneticPr fontId="1"/>
  </si>
  <si>
    <t>年度</t>
    <rPh sb="0" eb="2">
      <t>ネンド</t>
    </rPh>
    <phoneticPr fontId="1"/>
  </si>
  <si>
    <t>111-1111-1111</t>
    <phoneticPr fontId="1"/>
  </si>
  <si>
    <t>▶事業所名</t>
    <rPh sb="1" eb="3">
      <t>ジギョウ</t>
    </rPh>
    <rPh sb="3" eb="4">
      <t>ショ</t>
    </rPh>
    <rPh sb="4" eb="5">
      <t>メイ</t>
    </rPh>
    <phoneticPr fontId="1"/>
  </si>
  <si>
    <t>▶社協名</t>
    <rPh sb="1" eb="3">
      <t>シャキョウ</t>
    </rPh>
    <rPh sb="3" eb="4">
      <t>メイ</t>
    </rPh>
    <phoneticPr fontId="1"/>
  </si>
  <si>
    <t>▶都道府県</t>
    <phoneticPr fontId="1"/>
  </si>
  <si>
    <t>▶市町村名</t>
    <rPh sb="4" eb="5">
      <t>メイ</t>
    </rPh>
    <phoneticPr fontId="1"/>
  </si>
  <si>
    <t>▶記入者氏名</t>
    <rPh sb="1" eb="4">
      <t>キニュウシャ</t>
    </rPh>
    <rPh sb="4" eb="6">
      <t>シメイ</t>
    </rPh>
    <phoneticPr fontId="1"/>
  </si>
  <si>
    <t>▶電話番号</t>
    <rPh sb="1" eb="3">
      <t>デンワ</t>
    </rPh>
    <rPh sb="3" eb="5">
      <t>バンゴウ</t>
    </rPh>
    <phoneticPr fontId="1"/>
  </si>
  <si>
    <t>▶メールアドレス</t>
    <phoneticPr fontId="1"/>
  </si>
  <si>
    <t>単位：円</t>
    <rPh sb="0" eb="2">
      <t>タンイ</t>
    </rPh>
    <rPh sb="3" eb="4">
      <t>エン</t>
    </rPh>
    <phoneticPr fontId="1"/>
  </si>
  <si>
    <t>4/4期</t>
    <rPh sb="3" eb="4">
      <t>キ</t>
    </rPh>
    <phoneticPr fontId="1"/>
  </si>
  <si>
    <t>収入状況</t>
    <rPh sb="0" eb="2">
      <t>シュウニュウ</t>
    </rPh>
    <rPh sb="2" eb="4">
      <t>ジョウキョウ</t>
    </rPh>
    <phoneticPr fontId="1"/>
  </si>
  <si>
    <t>都道府県</t>
    <rPh sb="0" eb="4">
      <t>トドウフケン</t>
    </rPh>
    <phoneticPr fontId="1"/>
  </si>
  <si>
    <t>利用者
一人当たりの回数</t>
    <rPh sb="0" eb="3">
      <t>リヨウシャ</t>
    </rPh>
    <rPh sb="4" eb="6">
      <t>ヒトリ</t>
    </rPh>
    <rPh sb="6" eb="7">
      <t>ア</t>
    </rPh>
    <rPh sb="10" eb="12">
      <t>カイスウ</t>
    </rPh>
    <phoneticPr fontId="1"/>
  </si>
  <si>
    <t>平均
介護度</t>
    <rPh sb="0" eb="2">
      <t>ヘイキン</t>
    </rPh>
    <rPh sb="3" eb="5">
      <t>カイゴ</t>
    </rPh>
    <rPh sb="5" eb="6">
      <t>ド</t>
    </rPh>
    <phoneticPr fontId="1"/>
  </si>
  <si>
    <t>集計結果＿都道府県内比較・全国比較</t>
    <rPh sb="0" eb="2">
      <t>シュウケイ</t>
    </rPh>
    <rPh sb="2" eb="4">
      <t>ケッカ</t>
    </rPh>
    <phoneticPr fontId="1"/>
  </si>
  <si>
    <t>全　国</t>
    <rPh sb="0" eb="1">
      <t>ゼン</t>
    </rPh>
    <rPh sb="2" eb="3">
      <t>クニ</t>
    </rPh>
    <phoneticPr fontId="1"/>
  </si>
  <si>
    <t>○○市</t>
    <rPh sb="2" eb="3">
      <t>シ</t>
    </rPh>
    <phoneticPr fontId="1"/>
  </si>
  <si>
    <t>社協　花子</t>
    <rPh sb="0" eb="2">
      <t>シャキョウ</t>
    </rPh>
    <rPh sb="3" eb="5">
      <t>ハナコ</t>
    </rPh>
    <phoneticPr fontId="1"/>
  </si>
  <si>
    <t>基本情報＿利用者</t>
  </si>
  <si>
    <t>集計結果＿月ベース（単年度）</t>
    <phoneticPr fontId="1"/>
  </si>
  <si>
    <t>集計結果＿四半期(年度比較）</t>
    <phoneticPr fontId="1"/>
  </si>
  <si>
    <t>経営実績統括</t>
    <phoneticPr fontId="1"/>
  </si>
  <si>
    <t>目次に戻る</t>
    <rPh sb="0" eb="2">
      <t>モクジ</t>
    </rPh>
    <rPh sb="3" eb="4">
      <t>モド</t>
    </rPh>
    <phoneticPr fontId="1"/>
  </si>
  <si>
    <t>回数</t>
    <rPh sb="0" eb="2">
      <t>カイスウ</t>
    </rPh>
    <phoneticPr fontId="1"/>
  </si>
  <si>
    <t>介護度</t>
    <rPh sb="0" eb="2">
      <t>カイゴ</t>
    </rPh>
    <rPh sb="2" eb="3">
      <t>ド</t>
    </rPh>
    <phoneticPr fontId="1"/>
  </si>
  <si>
    <t>　＿利用者人数等を月別、介護度別等に入力</t>
    <rPh sb="2" eb="5">
      <t>リヨウシャ</t>
    </rPh>
    <rPh sb="5" eb="7">
      <t>ニンズウ</t>
    </rPh>
    <rPh sb="7" eb="8">
      <t>トウ</t>
    </rPh>
    <rPh sb="9" eb="11">
      <t>ツキベツ</t>
    </rPh>
    <rPh sb="12" eb="14">
      <t>カイゴ</t>
    </rPh>
    <rPh sb="14" eb="15">
      <t>ド</t>
    </rPh>
    <rPh sb="15" eb="16">
      <t>ベツ</t>
    </rPh>
    <rPh sb="16" eb="17">
      <t>トウ</t>
    </rPh>
    <rPh sb="18" eb="20">
      <t>ニュウリョク</t>
    </rPh>
    <phoneticPr fontId="1"/>
  </si>
  <si>
    <t>　＿職員人数等を月別、勤務形態別等に入力</t>
    <rPh sb="2" eb="4">
      <t>ショクイン</t>
    </rPh>
    <rPh sb="4" eb="6">
      <t>ニンズウ</t>
    </rPh>
    <rPh sb="6" eb="7">
      <t>トウ</t>
    </rPh>
    <rPh sb="11" eb="13">
      <t>キンム</t>
    </rPh>
    <rPh sb="13" eb="15">
      <t>ケイタイ</t>
    </rPh>
    <rPh sb="15" eb="16">
      <t>ベツ</t>
    </rPh>
    <phoneticPr fontId="1"/>
  </si>
  <si>
    <t>年度操作</t>
    <rPh sb="0" eb="2">
      <t>ネンド</t>
    </rPh>
    <rPh sb="2" eb="4">
      <t>ソウサ</t>
    </rPh>
    <phoneticPr fontId="1"/>
  </si>
  <si>
    <t>当該年度</t>
    <rPh sb="0" eb="2">
      <t>トウガイ</t>
    </rPh>
    <rPh sb="2" eb="4">
      <t>ネンド</t>
    </rPh>
    <phoneticPr fontId="1"/>
  </si>
  <si>
    <t>前年度</t>
    <rPh sb="0" eb="3">
      <t>ゼンネンド</t>
    </rPh>
    <phoneticPr fontId="1"/>
  </si>
  <si>
    <t>前前年度</t>
    <rPh sb="0" eb="1">
      <t>ゼン</t>
    </rPh>
    <rPh sb="1" eb="4">
      <t>ゼンネンド</t>
    </rPh>
    <phoneticPr fontId="1"/>
  </si>
  <si>
    <t>表紙にある当該年度を変更すれば、すべて変更される</t>
    <rPh sb="0" eb="2">
      <t>ヒョウシ</t>
    </rPh>
    <rPh sb="5" eb="7">
      <t>トウガイ</t>
    </rPh>
    <rPh sb="7" eb="9">
      <t>ネンド</t>
    </rPh>
    <rPh sb="10" eb="12">
      <t>ヘンコウ</t>
    </rPh>
    <rPh sb="19" eb="21">
      <t>ヘンコウ</t>
    </rPh>
    <phoneticPr fontId="1"/>
  </si>
  <si>
    <t>全国</t>
    <rPh sb="0" eb="2">
      <t>ゼンコク</t>
    </rPh>
    <phoneticPr fontId="1"/>
  </si>
  <si>
    <t>都道府県</t>
    <rPh sb="0" eb="4">
      <t>トドウフケン</t>
    </rPh>
    <phoneticPr fontId="1"/>
  </si>
  <si>
    <t>(</t>
    <phoneticPr fontId="1"/>
  </si>
  <si>
    <t>)</t>
    <phoneticPr fontId="1"/>
  </si>
  <si>
    <t>要支援１（人）</t>
    <rPh sb="0" eb="3">
      <t>ヨウシエン</t>
    </rPh>
    <rPh sb="5" eb="6">
      <t>ニン</t>
    </rPh>
    <phoneticPr fontId="1"/>
  </si>
  <si>
    <t>要支援２（人）</t>
    <rPh sb="0" eb="3">
      <t>ヨウシエン</t>
    </rPh>
    <phoneticPr fontId="1"/>
  </si>
  <si>
    <t>独自事業利用者（人）</t>
    <rPh sb="0" eb="2">
      <t>ドクジ</t>
    </rPh>
    <rPh sb="2" eb="4">
      <t>ジギョウ</t>
    </rPh>
    <rPh sb="4" eb="7">
      <t>リヨウシャ</t>
    </rPh>
    <phoneticPr fontId="1"/>
  </si>
  <si>
    <t>受託事業利用者（人）</t>
    <rPh sb="0" eb="2">
      <t>ジュタク</t>
    </rPh>
    <rPh sb="2" eb="4">
      <t>ジギョウ</t>
    </rPh>
    <rPh sb="4" eb="7">
      <t>リヨウシャ</t>
    </rPh>
    <phoneticPr fontId="1"/>
  </si>
  <si>
    <t>要支援合計（人）</t>
    <rPh sb="0" eb="3">
      <t>ヨウシエン</t>
    </rPh>
    <rPh sb="3" eb="5">
      <t>ゴウケイ</t>
    </rPh>
    <phoneticPr fontId="1"/>
  </si>
  <si>
    <t>要介護１（人）</t>
    <rPh sb="0" eb="3">
      <t>ヨウカイゴ</t>
    </rPh>
    <phoneticPr fontId="1"/>
  </si>
  <si>
    <t>要介護２（人）</t>
    <rPh sb="0" eb="3">
      <t>ヨウカイゴ</t>
    </rPh>
    <phoneticPr fontId="1"/>
  </si>
  <si>
    <t>要介護３（人）</t>
    <rPh sb="0" eb="3">
      <t>ヨウカイゴ</t>
    </rPh>
    <phoneticPr fontId="1"/>
  </si>
  <si>
    <t>要介護４（人）</t>
    <rPh sb="0" eb="3">
      <t>ヨウカイゴ</t>
    </rPh>
    <phoneticPr fontId="1"/>
  </si>
  <si>
    <t>要介護５（人）</t>
    <rPh sb="0" eb="3">
      <t>ヨウカイゴ</t>
    </rPh>
    <phoneticPr fontId="1"/>
  </si>
  <si>
    <t>要介護合計（人）</t>
    <rPh sb="0" eb="3">
      <t>ヨウカイゴ</t>
    </rPh>
    <rPh sb="3" eb="5">
      <t>ゴウケイ</t>
    </rPh>
    <phoneticPr fontId="1"/>
  </si>
  <si>
    <t>介護保険合計（人）</t>
    <rPh sb="0" eb="2">
      <t>カイゴ</t>
    </rPh>
    <rPh sb="2" eb="4">
      <t>ホケン</t>
    </rPh>
    <rPh sb="4" eb="6">
      <t>ゴウケイ</t>
    </rPh>
    <phoneticPr fontId="1"/>
  </si>
  <si>
    <t>障害（人）</t>
    <rPh sb="0" eb="2">
      <t>ショウガイ</t>
    </rPh>
    <phoneticPr fontId="1"/>
  </si>
  <si>
    <t>実働者合計（人）</t>
    <rPh sb="0" eb="2">
      <t>ジツドウ</t>
    </rPh>
    <rPh sb="2" eb="3">
      <t>シャ</t>
    </rPh>
    <rPh sb="3" eb="5">
      <t>ゴウケイ</t>
    </rPh>
    <phoneticPr fontId="1"/>
  </si>
  <si>
    <t>当月採用者（人）</t>
    <rPh sb="0" eb="2">
      <t>トウゲツ</t>
    </rPh>
    <rPh sb="2" eb="5">
      <t>サイヨウシャ</t>
    </rPh>
    <phoneticPr fontId="1"/>
  </si>
  <si>
    <t>当月退職者（人）</t>
    <rPh sb="0" eb="2">
      <t>トウゲツ</t>
    </rPh>
    <rPh sb="2" eb="4">
      <t>タイショク</t>
    </rPh>
    <rPh sb="4" eb="5">
      <t>シャ</t>
    </rPh>
    <phoneticPr fontId="1"/>
  </si>
  <si>
    <t>要支援２(回）</t>
    <rPh sb="0" eb="3">
      <t>ヨウシエン</t>
    </rPh>
    <phoneticPr fontId="1"/>
  </si>
  <si>
    <t>独自事業利用者(回）</t>
    <rPh sb="0" eb="2">
      <t>ドクジ</t>
    </rPh>
    <rPh sb="2" eb="4">
      <t>ジギョウ</t>
    </rPh>
    <rPh sb="4" eb="7">
      <t>リヨウシャ</t>
    </rPh>
    <phoneticPr fontId="1"/>
  </si>
  <si>
    <t>受託事業利用者(回）</t>
    <rPh sb="0" eb="2">
      <t>ジュタク</t>
    </rPh>
    <rPh sb="2" eb="4">
      <t>ジギョウ</t>
    </rPh>
    <rPh sb="4" eb="7">
      <t>リヨウシャ</t>
    </rPh>
    <phoneticPr fontId="1"/>
  </si>
  <si>
    <t>要支援合計(回）</t>
    <rPh sb="0" eb="3">
      <t>ヨウシエン</t>
    </rPh>
    <rPh sb="3" eb="5">
      <t>ゴウケイ</t>
    </rPh>
    <phoneticPr fontId="1"/>
  </si>
  <si>
    <t>要介護１(回）</t>
    <rPh sb="0" eb="3">
      <t>ヨウカイゴ</t>
    </rPh>
    <phoneticPr fontId="1"/>
  </si>
  <si>
    <t>要介護２(回）</t>
    <rPh sb="0" eb="3">
      <t>ヨウカイゴ</t>
    </rPh>
    <phoneticPr fontId="1"/>
  </si>
  <si>
    <t>要介護３(回）</t>
    <rPh sb="0" eb="3">
      <t>ヨウカイゴ</t>
    </rPh>
    <phoneticPr fontId="1"/>
  </si>
  <si>
    <t>要介護４(回）</t>
    <rPh sb="0" eb="3">
      <t>ヨウカイゴ</t>
    </rPh>
    <phoneticPr fontId="1"/>
  </si>
  <si>
    <t>要介護５(回）</t>
    <rPh sb="0" eb="3">
      <t>ヨウカイゴ</t>
    </rPh>
    <phoneticPr fontId="1"/>
  </si>
  <si>
    <t>要介護合計(回）</t>
    <rPh sb="0" eb="3">
      <t>ヨウカイゴ</t>
    </rPh>
    <rPh sb="3" eb="5">
      <t>ゴウケイ</t>
    </rPh>
    <phoneticPr fontId="1"/>
  </si>
  <si>
    <t>介護保険合計(回）</t>
    <rPh sb="0" eb="2">
      <t>カイゴ</t>
    </rPh>
    <rPh sb="2" eb="4">
      <t>ホケン</t>
    </rPh>
    <rPh sb="4" eb="6">
      <t>ゴウケイ</t>
    </rPh>
    <phoneticPr fontId="1"/>
  </si>
  <si>
    <t>障害(回）</t>
    <rPh sb="0" eb="2">
      <t>ショウガイ</t>
    </rPh>
    <phoneticPr fontId="1"/>
  </si>
  <si>
    <t>要支援１(回）</t>
    <rPh sb="0" eb="3">
      <t>ヨウシエン</t>
    </rPh>
    <phoneticPr fontId="1"/>
  </si>
  <si>
    <t>障害合計(回）</t>
    <rPh sb="0" eb="2">
      <t>ショウガイ</t>
    </rPh>
    <rPh sb="2" eb="4">
      <t>ゴウケイ</t>
    </rPh>
    <phoneticPr fontId="1"/>
  </si>
  <si>
    <t>身体介護(回）</t>
    <rPh sb="0" eb="2">
      <t>シンタイ</t>
    </rPh>
    <rPh sb="2" eb="4">
      <t>カイゴ</t>
    </rPh>
    <phoneticPr fontId="1"/>
  </si>
  <si>
    <t>身体介護生活援助(回）</t>
    <rPh sb="0" eb="2">
      <t>シンタイ</t>
    </rPh>
    <rPh sb="2" eb="4">
      <t>カイゴ</t>
    </rPh>
    <rPh sb="4" eb="6">
      <t>セイカツ</t>
    </rPh>
    <rPh sb="6" eb="8">
      <t>エンジョ</t>
    </rPh>
    <phoneticPr fontId="1"/>
  </si>
  <si>
    <t>生活援助(回）</t>
    <rPh sb="0" eb="2">
      <t>セイカツ</t>
    </rPh>
    <rPh sb="2" eb="4">
      <t>エンジョ</t>
    </rPh>
    <phoneticPr fontId="1"/>
  </si>
  <si>
    <t>通院等乗降車介助(回）</t>
    <rPh sb="0" eb="3">
      <t>ツウイントウ</t>
    </rPh>
    <rPh sb="3" eb="5">
      <t>ジョウコウ</t>
    </rPh>
    <rPh sb="5" eb="6">
      <t>クルマ</t>
    </rPh>
    <rPh sb="6" eb="8">
      <t>カイジョ</t>
    </rPh>
    <phoneticPr fontId="1"/>
  </si>
  <si>
    <t>介護予防(回）</t>
    <rPh sb="0" eb="2">
      <t>カイゴ</t>
    </rPh>
    <rPh sb="2" eb="4">
      <t>ヨボウ</t>
    </rPh>
    <phoneticPr fontId="1"/>
  </si>
  <si>
    <t>要支援合計（人）</t>
    <rPh sb="0" eb="3">
      <t>ヨウシエン</t>
    </rPh>
    <rPh sb="3" eb="5">
      <t>ゴウケイ</t>
    </rPh>
    <rPh sb="6" eb="7">
      <t>ニン</t>
    </rPh>
    <phoneticPr fontId="1"/>
  </si>
  <si>
    <t>障害合計（人）</t>
    <rPh sb="0" eb="2">
      <t>ショウガイ</t>
    </rPh>
    <rPh sb="2" eb="4">
      <t>ゴウケイ</t>
    </rPh>
    <phoneticPr fontId="1"/>
  </si>
  <si>
    <t>利用者合計（人）</t>
    <rPh sb="0" eb="3">
      <t>リヨウシャ</t>
    </rPh>
    <rPh sb="3" eb="5">
      <t>ゴウケイ</t>
    </rPh>
    <phoneticPr fontId="1"/>
  </si>
  <si>
    <t>前月増減（人）</t>
    <rPh sb="0" eb="2">
      <t>ゼンゲツ</t>
    </rPh>
    <rPh sb="2" eb="4">
      <t>ゾウゲン</t>
    </rPh>
    <phoneticPr fontId="1"/>
  </si>
  <si>
    <t>要支援合計（回）</t>
    <rPh sb="0" eb="3">
      <t>ヨウシエン</t>
    </rPh>
    <rPh sb="3" eb="5">
      <t>ゴウケイ</t>
    </rPh>
    <rPh sb="6" eb="7">
      <t>カイ</t>
    </rPh>
    <phoneticPr fontId="1"/>
  </si>
  <si>
    <t>要介護合計（回）</t>
    <rPh sb="0" eb="3">
      <t>ヨウカイゴ</t>
    </rPh>
    <rPh sb="3" eb="5">
      <t>ゴウケイ</t>
    </rPh>
    <phoneticPr fontId="1"/>
  </si>
  <si>
    <t>障害合計（回）</t>
    <rPh sb="0" eb="2">
      <t>ショウガイ</t>
    </rPh>
    <rPh sb="2" eb="4">
      <t>ゴウケイ</t>
    </rPh>
    <phoneticPr fontId="1"/>
  </si>
  <si>
    <t>前月増減（回）</t>
    <rPh sb="0" eb="2">
      <t>ゼンゲツ</t>
    </rPh>
    <rPh sb="2" eb="4">
      <t>ゾウゲン</t>
    </rPh>
    <phoneticPr fontId="1"/>
  </si>
  <si>
    <t>正規職員（人）</t>
    <rPh sb="0" eb="2">
      <t>セイキ</t>
    </rPh>
    <rPh sb="2" eb="4">
      <t>ショクイン</t>
    </rPh>
    <phoneticPr fontId="1"/>
  </si>
  <si>
    <t>非正規職員（人）</t>
    <rPh sb="0" eb="1">
      <t>ヒ</t>
    </rPh>
    <rPh sb="1" eb="3">
      <t>セイキ</t>
    </rPh>
    <phoneticPr fontId="1"/>
  </si>
  <si>
    <t>派遣・その他（人）</t>
    <rPh sb="0" eb="2">
      <t>ハケン</t>
    </rPh>
    <rPh sb="5" eb="6">
      <t>タ</t>
    </rPh>
    <rPh sb="7" eb="8">
      <t>ニン</t>
    </rPh>
    <phoneticPr fontId="1"/>
  </si>
  <si>
    <t>総合事業のその他（人）</t>
    <rPh sb="0" eb="2">
      <t>ソウゴウ</t>
    </rPh>
    <rPh sb="2" eb="4">
      <t>ジギョウ</t>
    </rPh>
    <rPh sb="7" eb="8">
      <t>タ</t>
    </rPh>
    <rPh sb="9" eb="10">
      <t>ニン</t>
    </rPh>
    <phoneticPr fontId="1"/>
  </si>
  <si>
    <t>利用者負担軽減額</t>
    <rPh sb="0" eb="3">
      <t>リヨウシャ</t>
    </rPh>
    <rPh sb="3" eb="5">
      <t>フタン</t>
    </rPh>
    <rPh sb="5" eb="7">
      <t>ケイゲン</t>
    </rPh>
    <rPh sb="7" eb="8">
      <t>ガク</t>
    </rPh>
    <phoneticPr fontId="1"/>
  </si>
  <si>
    <t>その他の支出</t>
    <rPh sb="2" eb="3">
      <t>タ</t>
    </rPh>
    <rPh sb="4" eb="6">
      <t>シシュツ</t>
    </rPh>
    <phoneticPr fontId="1"/>
  </si>
  <si>
    <t>総合事業の要支援１（人）</t>
    <rPh sb="0" eb="2">
      <t>ソウゴウ</t>
    </rPh>
    <rPh sb="2" eb="4">
      <t>ジギョウ</t>
    </rPh>
    <rPh sb="5" eb="8">
      <t>ヨウシエン</t>
    </rPh>
    <phoneticPr fontId="1"/>
  </si>
  <si>
    <t>総合事業の要支援２（人）</t>
    <rPh sb="0" eb="2">
      <t>ソウゴウ</t>
    </rPh>
    <rPh sb="2" eb="4">
      <t>ジギョウ</t>
    </rPh>
    <rPh sb="5" eb="8">
      <t>ヨウシエン</t>
    </rPh>
    <phoneticPr fontId="1"/>
  </si>
  <si>
    <t>→障害者総合支援法に基づく障害福祉サービス利用者</t>
    <rPh sb="1" eb="4">
      <t>ショウガイシャ</t>
    </rPh>
    <rPh sb="4" eb="6">
      <t>ソウゴウ</t>
    </rPh>
    <rPh sb="6" eb="8">
      <t>シエン</t>
    </rPh>
    <rPh sb="8" eb="9">
      <t>ホウ</t>
    </rPh>
    <rPh sb="10" eb="11">
      <t>モト</t>
    </rPh>
    <rPh sb="13" eb="15">
      <t>ショウガイ</t>
    </rPh>
    <rPh sb="15" eb="17">
      <t>フクシ</t>
    </rPh>
    <rPh sb="21" eb="24">
      <t>リヨウシャ</t>
    </rPh>
    <phoneticPr fontId="1"/>
  </si>
  <si>
    <t>→上記以外のサービス利用者</t>
    <rPh sb="1" eb="3">
      <t>ジョウキ</t>
    </rPh>
    <rPh sb="3" eb="5">
      <t>イガイ</t>
    </rPh>
    <rPh sb="10" eb="13">
      <t>リヨウシャ</t>
    </rPh>
    <phoneticPr fontId="1"/>
  </si>
  <si>
    <t>総合事業の要支援１</t>
    <rPh sb="0" eb="2">
      <t>ソウゴウ</t>
    </rPh>
    <rPh sb="2" eb="4">
      <t>ジギョウ</t>
    </rPh>
    <rPh sb="5" eb="8">
      <t>ヨウシエン</t>
    </rPh>
    <phoneticPr fontId="1"/>
  </si>
  <si>
    <t>総合事業の要支援２</t>
    <rPh sb="0" eb="2">
      <t>ソウゴウ</t>
    </rPh>
    <rPh sb="2" eb="4">
      <t>ジギョウ</t>
    </rPh>
    <rPh sb="5" eb="8">
      <t>ヨウシエン</t>
    </rPh>
    <phoneticPr fontId="1"/>
  </si>
  <si>
    <t>総合事業のその他</t>
    <rPh sb="0" eb="2">
      <t>ソウゴウ</t>
    </rPh>
    <rPh sb="2" eb="4">
      <t>ジギョウ</t>
    </rPh>
    <rPh sb="7" eb="8">
      <t>タ</t>
    </rPh>
    <phoneticPr fontId="1"/>
  </si>
  <si>
    <t>目標値入力シートへ</t>
    <rPh sb="0" eb="3">
      <t>モクヒョウチ</t>
    </rPh>
    <rPh sb="3" eb="5">
      <t>ニュウリョク</t>
    </rPh>
    <phoneticPr fontId="1"/>
  </si>
  <si>
    <t>　基本的な注意事項</t>
    <rPh sb="1" eb="4">
      <t>キホンテキ</t>
    </rPh>
    <rPh sb="5" eb="7">
      <t>チュウイ</t>
    </rPh>
    <rPh sb="7" eb="9">
      <t>ジコウ</t>
    </rPh>
    <phoneticPr fontId="1"/>
  </si>
  <si>
    <t>増減</t>
    <rPh sb="0" eb="2">
      <t>ゾウゲン</t>
    </rPh>
    <phoneticPr fontId="1"/>
  </si>
  <si>
    <t>→直接処遇職員で、雇用期間に定めのない人、サ責・サビ管兼務者もここに入れる</t>
    <rPh sb="9" eb="11">
      <t>コヨウ</t>
    </rPh>
    <rPh sb="11" eb="13">
      <t>キカン</t>
    </rPh>
    <rPh sb="14" eb="15">
      <t>サダ</t>
    </rPh>
    <rPh sb="19" eb="20">
      <t>ヒト</t>
    </rPh>
    <rPh sb="27" eb="29">
      <t>ケンム</t>
    </rPh>
    <rPh sb="29" eb="30">
      <t>シャ</t>
    </rPh>
    <rPh sb="34" eb="35">
      <t>イ</t>
    </rPh>
    <phoneticPr fontId="1"/>
  </si>
  <si>
    <t>→直接処遇職員で、雇用期間に定めのある人（例：登録ヘルパー）、サ責・サビ管兼務者もここに入れる</t>
    <rPh sb="9" eb="11">
      <t>コヨウ</t>
    </rPh>
    <rPh sb="11" eb="13">
      <t>キカン</t>
    </rPh>
    <rPh sb="14" eb="15">
      <t>サダ</t>
    </rPh>
    <rPh sb="19" eb="20">
      <t>ヒト</t>
    </rPh>
    <rPh sb="21" eb="22">
      <t>レイ</t>
    </rPh>
    <rPh sb="23" eb="25">
      <t>トウロク</t>
    </rPh>
    <phoneticPr fontId="1"/>
  </si>
  <si>
    <t>→上記以外の直接処遇職員</t>
    <rPh sb="1" eb="3">
      <t>ジョウキ</t>
    </rPh>
    <rPh sb="3" eb="5">
      <t>イガイ</t>
    </rPh>
    <rPh sb="6" eb="8">
      <t>チョクセツ</t>
    </rPh>
    <rPh sb="8" eb="10">
      <t>ショグウ</t>
    </rPh>
    <rPh sb="10" eb="12">
      <t>ショクイン</t>
    </rPh>
    <phoneticPr fontId="1"/>
  </si>
  <si>
    <t>総合事業の要支援１(回）</t>
    <rPh sb="0" eb="2">
      <t>ソウゴウ</t>
    </rPh>
    <rPh sb="2" eb="4">
      <t>ジギョウ</t>
    </rPh>
    <rPh sb="5" eb="8">
      <t>ヨウシエン</t>
    </rPh>
    <phoneticPr fontId="1"/>
  </si>
  <si>
    <t>総合事業の要支援２(回）</t>
    <rPh sb="0" eb="2">
      <t>ソウゴウ</t>
    </rPh>
    <rPh sb="2" eb="4">
      <t>ジギョウ</t>
    </rPh>
    <rPh sb="5" eb="8">
      <t>ヨウシエン</t>
    </rPh>
    <phoneticPr fontId="1"/>
  </si>
  <si>
    <t>総合事業のその他(回）</t>
    <rPh sb="0" eb="2">
      <t>ソウゴウ</t>
    </rPh>
    <rPh sb="2" eb="4">
      <t>ジギョウ</t>
    </rPh>
    <rPh sb="7" eb="8">
      <t>タ</t>
    </rPh>
    <phoneticPr fontId="1"/>
  </si>
  <si>
    <t>→介護報酬収入、介護予防報酬収入</t>
    <rPh sb="1" eb="3">
      <t>カイゴ</t>
    </rPh>
    <rPh sb="3" eb="5">
      <t>ホウシュウ</t>
    </rPh>
    <rPh sb="5" eb="7">
      <t>シュウニュウ</t>
    </rPh>
    <rPh sb="8" eb="10">
      <t>カイゴ</t>
    </rPh>
    <rPh sb="10" eb="12">
      <t>ヨボウ</t>
    </rPh>
    <rPh sb="12" eb="14">
      <t>ホウシュウ</t>
    </rPh>
    <rPh sb="14" eb="16">
      <t>シュウニュウ</t>
    </rPh>
    <phoneticPr fontId="1"/>
  </si>
  <si>
    <t>→その他の事業収入（上記以外のもので当該サービスに関する収入、例：補助金、受託費、市町村特別事業、その他の収入）</t>
    <rPh sb="3" eb="4">
      <t>タ</t>
    </rPh>
    <rPh sb="5" eb="7">
      <t>ジギョウ</t>
    </rPh>
    <rPh sb="7" eb="9">
      <t>シュウニュウ</t>
    </rPh>
    <rPh sb="10" eb="12">
      <t>ジョウキ</t>
    </rPh>
    <rPh sb="12" eb="14">
      <t>イガイ</t>
    </rPh>
    <rPh sb="18" eb="20">
      <t>トウガイ</t>
    </rPh>
    <rPh sb="25" eb="26">
      <t>カン</t>
    </rPh>
    <rPh sb="28" eb="30">
      <t>シュウニュウ</t>
    </rPh>
    <rPh sb="31" eb="32">
      <t>レイ</t>
    </rPh>
    <rPh sb="33" eb="36">
      <t>ホジョキン</t>
    </rPh>
    <rPh sb="37" eb="39">
      <t>ジュタク</t>
    </rPh>
    <rPh sb="39" eb="40">
      <t>ヒ</t>
    </rPh>
    <rPh sb="41" eb="44">
      <t>シチョウソン</t>
    </rPh>
    <rPh sb="44" eb="46">
      <t>トクベツ</t>
    </rPh>
    <rPh sb="46" eb="48">
      <t>ジギョウ</t>
    </rPh>
    <rPh sb="51" eb="52">
      <t>タ</t>
    </rPh>
    <rPh sb="53" eb="55">
      <t>シュウニュウ</t>
    </rPh>
    <phoneticPr fontId="1"/>
  </si>
  <si>
    <t>退職給付費に含まれない退職金掛け金</t>
    <rPh sb="0" eb="2">
      <t>タイショク</t>
    </rPh>
    <rPh sb="2" eb="4">
      <t>キュウフ</t>
    </rPh>
    <rPh sb="4" eb="5">
      <t>ヒ</t>
    </rPh>
    <rPh sb="6" eb="7">
      <t>フク</t>
    </rPh>
    <rPh sb="11" eb="14">
      <t>タイショクキン</t>
    </rPh>
    <rPh sb="14" eb="15">
      <t>カ</t>
    </rPh>
    <rPh sb="16" eb="17">
      <t>キン</t>
    </rPh>
    <phoneticPr fontId="1"/>
  </si>
  <si>
    <t>その他仕訳不能</t>
    <rPh sb="2" eb="3">
      <t>タ</t>
    </rPh>
    <rPh sb="3" eb="5">
      <t>シワケ</t>
    </rPh>
    <rPh sb="5" eb="7">
      <t>フノウ</t>
    </rPh>
    <phoneticPr fontId="1"/>
  </si>
  <si>
    <t>支出状況</t>
    <rPh sb="0" eb="2">
      <t>シシュツ</t>
    </rPh>
    <rPh sb="2" eb="4">
      <t>ジョウキョウ</t>
    </rPh>
    <phoneticPr fontId="1"/>
  </si>
  <si>
    <t>　＿収入を月別に入力</t>
    <rPh sb="2" eb="4">
      <t>シュウニュウ</t>
    </rPh>
    <rPh sb="5" eb="7">
      <t>ツキベツ</t>
    </rPh>
    <rPh sb="8" eb="10">
      <t>ニュウリョク</t>
    </rPh>
    <phoneticPr fontId="1"/>
  </si>
  <si>
    <t>　＿支出を月別に入力</t>
    <rPh sb="2" eb="4">
      <t>シシュツ</t>
    </rPh>
    <rPh sb="5" eb="7">
      <t>ツキベツ</t>
    </rPh>
    <rPh sb="8" eb="10">
      <t>ニュウリョク</t>
    </rPh>
    <phoneticPr fontId="1"/>
  </si>
  <si>
    <t>目標値入力シート</t>
    <rPh sb="0" eb="3">
      <t>モクヒョウチ</t>
    </rPh>
    <phoneticPr fontId="1"/>
  </si>
  <si>
    <t>　＿達成状況を明らかにするためのシート</t>
    <rPh sb="2" eb="4">
      <t>タッセイ</t>
    </rPh>
    <rPh sb="4" eb="6">
      <t>ジョウキョウ</t>
    </rPh>
    <rPh sb="7" eb="8">
      <t>アキ</t>
    </rPh>
    <phoneticPr fontId="1"/>
  </si>
  <si>
    <t>平均</t>
    <rPh sb="0" eb="2">
      <t>ヘイキン</t>
    </rPh>
    <phoneticPr fontId="1"/>
  </si>
  <si>
    <t>　</t>
    <phoneticPr fontId="1"/>
  </si>
  <si>
    <t>障害福祉サービス</t>
    <rPh sb="0" eb="2">
      <t>ショウガイ</t>
    </rPh>
    <rPh sb="2" eb="4">
      <t>フクシ</t>
    </rPh>
    <phoneticPr fontId="1"/>
  </si>
  <si>
    <t>収入</t>
    <rPh sb="0" eb="2">
      <t>シュウニュウ</t>
    </rPh>
    <phoneticPr fontId="1"/>
  </si>
  <si>
    <t>支出</t>
    <rPh sb="0" eb="2">
      <t>シシュツ</t>
    </rPh>
    <phoneticPr fontId="1"/>
  </si>
  <si>
    <t>収益</t>
    <rPh sb="0" eb="2">
      <t>シュウエキ</t>
    </rPh>
    <phoneticPr fontId="1"/>
  </si>
  <si>
    <t>→利用者から支払いを受けることができることとされている日用品費等</t>
    <rPh sb="1" eb="3">
      <t>リヨウ</t>
    </rPh>
    <phoneticPr fontId="1"/>
  </si>
  <si>
    <t>介護保険サービスの区分別</t>
    <rPh sb="0" eb="2">
      <t>カイゴ</t>
    </rPh>
    <rPh sb="2" eb="4">
      <t>ホケン</t>
    </rPh>
    <rPh sb="9" eb="11">
      <t>クブン</t>
    </rPh>
    <rPh sb="11" eb="12">
      <t>ベツ</t>
    </rPh>
    <phoneticPr fontId="1"/>
  </si>
  <si>
    <t>▼まず、以下の基本的事項について記載してください。</t>
    <rPh sb="4" eb="6">
      <t>イカ</t>
    </rPh>
    <rPh sb="7" eb="10">
      <t>キホンテキ</t>
    </rPh>
    <rPh sb="10" eb="12">
      <t>ジコウ</t>
    </rPh>
    <rPh sb="16" eb="18">
      <t>キサイ</t>
    </rPh>
    <phoneticPr fontId="1"/>
  </si>
  <si>
    <t>　＿活用の視点や基本的留意事項</t>
    <rPh sb="2" eb="4">
      <t>カツヨウ</t>
    </rPh>
    <rPh sb="5" eb="7">
      <t>シテン</t>
    </rPh>
    <rPh sb="8" eb="11">
      <t>キホンテキ</t>
    </rPh>
    <rPh sb="11" eb="13">
      <t>リュウイ</t>
    </rPh>
    <rPh sb="13" eb="15">
      <t>ジコウ</t>
    </rPh>
    <phoneticPr fontId="1"/>
  </si>
  <si>
    <t>○○県</t>
    <rPh sb="2" eb="3">
      <t>ケン</t>
    </rPh>
    <phoneticPr fontId="1"/>
  </si>
  <si>
    <t>▼目　次</t>
    <rPh sb="1" eb="2">
      <t>メ</t>
    </rPh>
    <rPh sb="3" eb="4">
      <t>ツギ</t>
    </rPh>
    <phoneticPr fontId="1"/>
  </si>
  <si>
    <t>　活用の視点</t>
    <rPh sb="1" eb="3">
      <t>カツヨウ</t>
    </rPh>
    <rPh sb="4" eb="6">
      <t>シテン</t>
    </rPh>
    <phoneticPr fontId="1"/>
  </si>
  <si>
    <t>基本情報＿利用者</t>
    <rPh sb="0" eb="2">
      <t>キホン</t>
    </rPh>
    <rPh sb="2" eb="4">
      <t>ジョウホウ</t>
    </rPh>
    <rPh sb="5" eb="8">
      <t>リヨウシャ</t>
    </rPh>
    <phoneticPr fontId="1"/>
  </si>
  <si>
    <t>基本情報＿職員</t>
    <rPh sb="0" eb="2">
      <t>キホン</t>
    </rPh>
    <rPh sb="2" eb="4">
      <t>ジョウホウ</t>
    </rPh>
    <rPh sb="5" eb="7">
      <t>ショクイン</t>
    </rPh>
    <phoneticPr fontId="1"/>
  </si>
  <si>
    <t>集計結果＿四半期（単年度）</t>
    <rPh sb="0" eb="2">
      <t>シュウケイ</t>
    </rPh>
    <rPh sb="2" eb="4">
      <t>ケッカ</t>
    </rPh>
    <rPh sb="5" eb="8">
      <t>シハンキ</t>
    </rPh>
    <rPh sb="9" eb="12">
      <t>タンネンド</t>
    </rPh>
    <phoneticPr fontId="1"/>
  </si>
  <si>
    <t>集計結果＿月ベース (年度比較）</t>
    <rPh sb="0" eb="2">
      <t>シュウケイ</t>
    </rPh>
    <rPh sb="2" eb="4">
      <t>ケッカ</t>
    </rPh>
    <rPh sb="5" eb="6">
      <t>ツキ</t>
    </rPh>
    <rPh sb="11" eb="13">
      <t>ネンド</t>
    </rPh>
    <rPh sb="13" eb="15">
      <t>ヒカク</t>
    </rPh>
    <phoneticPr fontId="1"/>
  </si>
  <si>
    <t>経営実績統括</t>
    <rPh sb="0" eb="2">
      <t>ケイエイ</t>
    </rPh>
    <rPh sb="2" eb="4">
      <t>ジッセキ</t>
    </rPh>
    <rPh sb="4" eb="6">
      <t>トウカツ</t>
    </rPh>
    <phoneticPr fontId="1"/>
  </si>
  <si>
    <t>▶訪問介護事業所
特定事業所加算の有無</t>
    <rPh sb="1" eb="3">
      <t>ホウモン</t>
    </rPh>
    <rPh sb="3" eb="5">
      <t>カイゴ</t>
    </rPh>
    <rPh sb="5" eb="8">
      <t>ジギョウショ</t>
    </rPh>
    <rPh sb="9" eb="11">
      <t>トクテイ</t>
    </rPh>
    <rPh sb="11" eb="14">
      <t>ジギョウショ</t>
    </rPh>
    <rPh sb="14" eb="16">
      <t>カサン</t>
    </rPh>
    <rPh sb="17" eb="19">
      <t>ウム</t>
    </rPh>
    <phoneticPr fontId="1"/>
  </si>
  <si>
    <t>訪問介護事業所
経営分析シート</t>
    <rPh sb="0" eb="2">
      <t>ホウモン</t>
    </rPh>
    <rPh sb="2" eb="4">
      <t>カイゴ</t>
    </rPh>
    <rPh sb="4" eb="6">
      <t>ジギョウ</t>
    </rPh>
    <rPh sb="6" eb="7">
      <t>ショ</t>
    </rPh>
    <rPh sb="8" eb="10">
      <t>ケイエイ</t>
    </rPh>
    <rPh sb="10" eb="12">
      <t>ブンセキ</t>
    </rPh>
    <phoneticPr fontId="1"/>
  </si>
  <si>
    <t>基本情報＿職員</t>
    <phoneticPr fontId="1"/>
  </si>
  <si>
    <t>基本情報＿収入</t>
    <rPh sb="5" eb="7">
      <t>シュウニュウ</t>
    </rPh>
    <phoneticPr fontId="1"/>
  </si>
  <si>
    <t>基本情報＿支出</t>
    <rPh sb="5" eb="7">
      <t>シシュツ</t>
    </rPh>
    <phoneticPr fontId="1"/>
  </si>
  <si>
    <t>　＿1～5のシートの集計結果</t>
    <rPh sb="10" eb="12">
      <t>シュウケイ</t>
    </rPh>
    <rPh sb="12" eb="14">
      <t>ケッカ</t>
    </rPh>
    <phoneticPr fontId="1"/>
  </si>
  <si>
    <r>
      <t>　＿1～5のシートの集計結果　</t>
    </r>
    <r>
      <rPr>
        <b/>
        <sz val="11"/>
        <color rgb="FFFF0000"/>
        <rFont val="ＭＳ Ｐゴシック"/>
        <family val="3"/>
        <charset val="128"/>
      </rPr>
      <t>(過去分については要入力）</t>
    </r>
    <rPh sb="10" eb="12">
      <t>シュウケイ</t>
    </rPh>
    <rPh sb="12" eb="14">
      <t>ケッカ</t>
    </rPh>
    <rPh sb="16" eb="18">
      <t>カコ</t>
    </rPh>
    <rPh sb="18" eb="19">
      <t>ブン</t>
    </rPh>
    <rPh sb="24" eb="25">
      <t>ヨウ</t>
    </rPh>
    <rPh sb="25" eb="27">
      <t>ニュウリョク</t>
    </rPh>
    <phoneticPr fontId="1"/>
  </si>
  <si>
    <t>　　　なし</t>
    <phoneticPr fontId="1"/>
  </si>
  <si>
    <t>間接職員常勤換算（人）</t>
    <rPh sb="4" eb="6">
      <t>ジョウキン</t>
    </rPh>
    <rPh sb="6" eb="8">
      <t>カンサン</t>
    </rPh>
    <phoneticPr fontId="1"/>
  </si>
  <si>
    <t>→間接職員の常勤換算数</t>
    <rPh sb="1" eb="3">
      <t>カンセツ</t>
    </rPh>
    <rPh sb="3" eb="5">
      <t>ショクイン</t>
    </rPh>
    <rPh sb="6" eb="8">
      <t>ジョウキン</t>
    </rPh>
    <rPh sb="8" eb="10">
      <t>カンサン</t>
    </rPh>
    <rPh sb="10" eb="11">
      <t>スウ</t>
    </rPh>
    <phoneticPr fontId="2"/>
  </si>
  <si>
    <t>直接処遇常勤換算（人）</t>
    <rPh sb="0" eb="2">
      <t>チョクセツ</t>
    </rPh>
    <rPh sb="2" eb="4">
      <t>ショグウ</t>
    </rPh>
    <rPh sb="4" eb="6">
      <t>ジョウキン</t>
    </rPh>
    <rPh sb="6" eb="8">
      <t>カンサン</t>
    </rPh>
    <phoneticPr fontId="1"/>
  </si>
  <si>
    <t>間接職員実働者（人）</t>
    <phoneticPr fontId="1"/>
  </si>
  <si>
    <t>異動による増(人)</t>
    <rPh sb="0" eb="2">
      <t>イドウ</t>
    </rPh>
    <rPh sb="5" eb="6">
      <t>ゾウ</t>
    </rPh>
    <rPh sb="7" eb="8">
      <t>ニン</t>
    </rPh>
    <phoneticPr fontId="1"/>
  </si>
  <si>
    <t>異動による減(人)</t>
    <rPh sb="0" eb="2">
      <t>イドウ</t>
    </rPh>
    <rPh sb="5" eb="6">
      <t>ゲン</t>
    </rPh>
    <rPh sb="7" eb="8">
      <t>ニン</t>
    </rPh>
    <phoneticPr fontId="1"/>
  </si>
  <si>
    <t>経営分析シートの使い方
～利用の前に必ず読みましょう～</t>
    <rPh sb="0" eb="2">
      <t>ケイエイ</t>
    </rPh>
    <rPh sb="2" eb="4">
      <t>ブンセキ</t>
    </rPh>
    <rPh sb="8" eb="9">
      <t>ツカ</t>
    </rPh>
    <rPh sb="10" eb="11">
      <t>カタ</t>
    </rPh>
    <rPh sb="13" eb="15">
      <t>リヨウ</t>
    </rPh>
    <rPh sb="16" eb="17">
      <t>マエ</t>
    </rPh>
    <rPh sb="18" eb="19">
      <t>カナラ</t>
    </rPh>
    <rPh sb="20" eb="21">
      <t>ヨ</t>
    </rPh>
    <phoneticPr fontId="1"/>
  </si>
  <si>
    <t>表紙に戻る</t>
    <rPh sb="0" eb="2">
      <t>ヒョウシ</t>
    </rPh>
    <rPh sb="3" eb="4">
      <t>モド</t>
    </rPh>
    <phoneticPr fontId="1"/>
  </si>
  <si>
    <t>目次へ</t>
    <rPh sb="0" eb="2">
      <t>モクジ</t>
    </rPh>
    <phoneticPr fontId="1"/>
  </si>
  <si>
    <t>集計結果＿月ベース (年度比較）</t>
    <phoneticPr fontId="1"/>
  </si>
  <si>
    <t>シートの使い方</t>
    <rPh sb="4" eb="5">
      <t>ツカ</t>
    </rPh>
    <rPh sb="6" eb="7">
      <t>カタ</t>
    </rPh>
    <phoneticPr fontId="1"/>
  </si>
  <si>
    <t>事業収入</t>
    <rPh sb="0" eb="2">
      <t>ジギョウ</t>
    </rPh>
    <rPh sb="2" eb="4">
      <t>シュウニュウ</t>
    </rPh>
    <phoneticPr fontId="1"/>
  </si>
  <si>
    <t>合計</t>
    <rPh sb="0" eb="2">
      <t>ゴウケイ</t>
    </rPh>
    <phoneticPr fontId="1"/>
  </si>
  <si>
    <t>減価償却費</t>
    <rPh sb="0" eb="2">
      <t>ゲンカ</t>
    </rPh>
    <rPh sb="2" eb="4">
      <t>ショウキャク</t>
    </rPh>
    <rPh sb="4" eb="5">
      <t>ヒ</t>
    </rPh>
    <phoneticPr fontId="2"/>
  </si>
  <si>
    <t>国庫補助積立金取崩額増減</t>
    <rPh sb="0" eb="2">
      <t>コッコ</t>
    </rPh>
    <rPh sb="2" eb="4">
      <t>ホジョ</t>
    </rPh>
    <rPh sb="4" eb="6">
      <t>ツミタテ</t>
    </rPh>
    <rPh sb="6" eb="7">
      <t>キン</t>
    </rPh>
    <rPh sb="7" eb="8">
      <t>ト</t>
    </rPh>
    <rPh sb="8" eb="9">
      <t>クズ</t>
    </rPh>
    <rPh sb="9" eb="10">
      <t>ガク</t>
    </rPh>
    <rPh sb="10" eb="12">
      <t>ゾウゲン</t>
    </rPh>
    <phoneticPr fontId="2"/>
  </si>
  <si>
    <t>担当者のみの目標値</t>
  </si>
  <si>
    <t>　事業所職員間で共有化された目標値</t>
    <phoneticPr fontId="1"/>
  </si>
  <si>
    <t>収入額</t>
    <rPh sb="0" eb="2">
      <t>シュウニュウ</t>
    </rPh>
    <rPh sb="2" eb="3">
      <t>ガク</t>
    </rPh>
    <phoneticPr fontId="1"/>
  </si>
  <si>
    <t>回数（回）</t>
    <rPh sb="0" eb="2">
      <t>カイスウ</t>
    </rPh>
    <rPh sb="3" eb="4">
      <t>カイ</t>
    </rPh>
    <phoneticPr fontId="1"/>
  </si>
  <si>
    <t>利用者数（人）</t>
    <rPh sb="0" eb="3">
      <t>リヨウシャ</t>
    </rPh>
    <rPh sb="3" eb="4">
      <t>スウ</t>
    </rPh>
    <rPh sb="5" eb="6">
      <t>ニン</t>
    </rPh>
    <phoneticPr fontId="1"/>
  </si>
  <si>
    <t xml:space="preserve">→介護予防・生活支援サービス事業で基本チェックリスト該当者（事業対象者） </t>
    <rPh sb="17" eb="19">
      <t>キホン</t>
    </rPh>
    <rPh sb="26" eb="29">
      <t>ガイトウシャ</t>
    </rPh>
    <rPh sb="30" eb="32">
      <t>ジギョウ</t>
    </rPh>
    <rPh sb="32" eb="34">
      <t>タイショウ</t>
    </rPh>
    <rPh sb="34" eb="35">
      <t>シャ</t>
    </rPh>
    <phoneticPr fontId="1"/>
  </si>
  <si>
    <t>→介護予防・生活支援サービス事業利用者で基本チェックリスト該当者＋限度額を超えた社協の独自事業や受託事業利用者</t>
    <rPh sb="20" eb="22">
      <t>キホン</t>
    </rPh>
    <rPh sb="29" eb="32">
      <t>ガイトウシャ</t>
    </rPh>
    <rPh sb="48" eb="50">
      <t>ジュタク</t>
    </rPh>
    <rPh sb="50" eb="52">
      <t>ジギョウ</t>
    </rPh>
    <rPh sb="52" eb="55">
      <t>リヨウシャ</t>
    </rPh>
    <phoneticPr fontId="1"/>
  </si>
  <si>
    <t>総合その他・独自・受託合計（人）</t>
    <rPh sb="0" eb="2">
      <t>ソウゴウ</t>
    </rPh>
    <rPh sb="4" eb="5">
      <t>タ</t>
    </rPh>
    <rPh sb="6" eb="8">
      <t>ドクジ</t>
    </rPh>
    <rPh sb="9" eb="11">
      <t>ジュタク</t>
    </rPh>
    <rPh sb="11" eb="13">
      <t>ゴウケイ</t>
    </rPh>
    <rPh sb="14" eb="15">
      <t>ニン</t>
    </rPh>
    <phoneticPr fontId="1"/>
  </si>
  <si>
    <t>→総合事業の要支援1.2を含む</t>
    <rPh sb="1" eb="3">
      <t>ソウゴウ</t>
    </rPh>
    <rPh sb="3" eb="5">
      <t>ジギョウ</t>
    </rPh>
    <rPh sb="6" eb="9">
      <t>ヨウシエン</t>
    </rPh>
    <rPh sb="13" eb="14">
      <t>フク</t>
    </rPh>
    <phoneticPr fontId="1"/>
  </si>
  <si>
    <t>総合その他・独自・受託合計（回）</t>
    <rPh sb="0" eb="2">
      <t>ソウゴウ</t>
    </rPh>
    <rPh sb="4" eb="5">
      <t>タ</t>
    </rPh>
    <rPh sb="6" eb="8">
      <t>ドクジ</t>
    </rPh>
    <rPh sb="9" eb="11">
      <t>ジュタク</t>
    </rPh>
    <rPh sb="11" eb="13">
      <t>ゴウケイ</t>
    </rPh>
    <phoneticPr fontId="1"/>
  </si>
  <si>
    <t>按分比率</t>
    <rPh sb="0" eb="2">
      <t>アンブン</t>
    </rPh>
    <rPh sb="2" eb="4">
      <t>ヒリツ</t>
    </rPh>
    <phoneticPr fontId="1"/>
  </si>
  <si>
    <t>按分比率は収入の合計で計算</t>
    <rPh sb="0" eb="2">
      <t>アンブン</t>
    </rPh>
    <rPh sb="2" eb="4">
      <t>ヒリツ</t>
    </rPh>
    <rPh sb="5" eb="7">
      <t>シュウニュウ</t>
    </rPh>
    <rPh sb="8" eb="10">
      <t>ゴウケイ</t>
    </rPh>
    <rPh sb="11" eb="13">
      <t>ケイサン</t>
    </rPh>
    <phoneticPr fontId="1"/>
  </si>
  <si>
    <t>合計</t>
    <rPh sb="0" eb="2">
      <t>ゴウケイ</t>
    </rPh>
    <phoneticPr fontId="1"/>
  </si>
  <si>
    <t xml:space="preserve">    　法人として共有化された目標値</t>
    <rPh sb="5" eb="7">
      <t>ホウジン</t>
    </rPh>
    <rPh sb="10" eb="13">
      <t>キョウユウカ</t>
    </rPh>
    <rPh sb="16" eb="19">
      <t>モクヒョウチ</t>
    </rPh>
    <phoneticPr fontId="1"/>
  </si>
  <si>
    <t>目標</t>
    <rPh sb="0" eb="2">
      <t>モクヒョウ</t>
    </rPh>
    <phoneticPr fontId="1"/>
  </si>
  <si>
    <r>
      <t>　</t>
    </r>
    <r>
      <rPr>
        <sz val="18"/>
        <color theme="0"/>
        <rFont val="ＭＳ ゴシック"/>
        <family val="3"/>
        <charset val="128"/>
      </rPr>
      <t>効果的な活用にむけて</t>
    </r>
    <r>
      <rPr>
        <sz val="16"/>
        <color theme="0"/>
        <rFont val="ＭＳ ゴシック"/>
        <family val="3"/>
        <charset val="128"/>
      </rPr>
      <t>　</t>
    </r>
    <r>
      <rPr>
        <sz val="24"/>
        <color theme="0"/>
        <rFont val="ＭＳ ゴシック"/>
        <family val="3"/>
        <charset val="128"/>
      </rPr>
      <t>目標値</t>
    </r>
    <r>
      <rPr>
        <sz val="16"/>
        <color theme="0"/>
        <rFont val="ＭＳ ゴシック"/>
        <family val="3"/>
        <charset val="128"/>
      </rPr>
      <t>　</t>
    </r>
    <r>
      <rPr>
        <sz val="18"/>
        <color theme="0"/>
        <rFont val="ＭＳ ゴシック"/>
        <family val="3"/>
        <charset val="128"/>
      </rPr>
      <t>を入力しましょう！</t>
    </r>
    <rPh sb="1" eb="4">
      <t>コウカテキ</t>
    </rPh>
    <rPh sb="5" eb="7">
      <t>カツヨウ</t>
    </rPh>
    <rPh sb="12" eb="15">
      <t>モクヒョウチ</t>
    </rPh>
    <rPh sb="17" eb="19">
      <t>ニュウリョク</t>
    </rPh>
    <phoneticPr fontId="1"/>
  </si>
  <si>
    <t>実績</t>
    <rPh sb="0" eb="2">
      <t>ジッセキ</t>
    </rPh>
    <phoneticPr fontId="1"/>
  </si>
  <si>
    <t>集計結果＿目標値との比較</t>
    <phoneticPr fontId="1"/>
  </si>
  <si>
    <t>▼障害福祉サービス</t>
    <rPh sb="3" eb="5">
      <t>フクシ</t>
    </rPh>
    <phoneticPr fontId="1"/>
  </si>
  <si>
    <t>↑Ａ</t>
    <phoneticPr fontId="1"/>
  </si>
  <si>
    <t>↑Ｂ</t>
    <phoneticPr fontId="1"/>
  </si>
  <si>
    <t>←Ｃ</t>
    <phoneticPr fontId="1"/>
  </si>
  <si>
    <t>収入額</t>
    <rPh sb="0" eb="2">
      <t>シュウニュウ</t>
    </rPh>
    <rPh sb="2" eb="3">
      <t>ガク</t>
    </rPh>
    <phoneticPr fontId="1"/>
  </si>
  <si>
    <t>回数</t>
    <rPh sb="0" eb="2">
      <t>カイスウ</t>
    </rPh>
    <phoneticPr fontId="1"/>
  </si>
  <si>
    <t>人数</t>
    <rPh sb="0" eb="2">
      <t>ニンズウ</t>
    </rPh>
    <phoneticPr fontId="1"/>
  </si>
  <si>
    <t>★シートの使い方　➡　目標値入力シート　➡　１～5に入力　➡　6～集計結果の確認　と進んでください</t>
    <rPh sb="5" eb="6">
      <t>ツカ</t>
    </rPh>
    <rPh sb="7" eb="8">
      <t>カタ</t>
    </rPh>
    <rPh sb="11" eb="14">
      <t>モクヒョウチ</t>
    </rPh>
    <rPh sb="14" eb="16">
      <t>ニュウリョク</t>
    </rPh>
    <rPh sb="26" eb="28">
      <t>ニュウリョク</t>
    </rPh>
    <rPh sb="33" eb="35">
      <t>シュウケイ</t>
    </rPh>
    <rPh sb="35" eb="37">
      <t>ケッカ</t>
    </rPh>
    <rPh sb="38" eb="40">
      <t>カクニン</t>
    </rPh>
    <rPh sb="42" eb="43">
      <t>スス</t>
    </rPh>
    <phoneticPr fontId="1"/>
  </si>
  <si>
    <t>集計結果＿目標値と実績値の比較＿利用者数（人数）</t>
    <rPh sb="5" eb="8">
      <t>モクヒョウチ</t>
    </rPh>
    <rPh sb="9" eb="11">
      <t>ジッセキ</t>
    </rPh>
    <rPh sb="11" eb="12">
      <t>チ</t>
    </rPh>
    <rPh sb="13" eb="15">
      <t>ヒカク</t>
    </rPh>
    <rPh sb="16" eb="19">
      <t>リヨウシャ</t>
    </rPh>
    <rPh sb="19" eb="20">
      <t>スウ</t>
    </rPh>
    <phoneticPr fontId="1"/>
  </si>
  <si>
    <t>集計結果＿目標値と実績値の比較＿収入額（円）</t>
    <rPh sb="16" eb="18">
      <t>シュウニュウ</t>
    </rPh>
    <rPh sb="18" eb="19">
      <t>ガク</t>
    </rPh>
    <rPh sb="20" eb="21">
      <t>エン</t>
    </rPh>
    <phoneticPr fontId="1"/>
  </si>
  <si>
    <t>社協名</t>
    <rPh sb="0" eb="2">
      <t>シャキョウ</t>
    </rPh>
    <rPh sb="2" eb="3">
      <t>メイ</t>
    </rPh>
    <phoneticPr fontId="1"/>
  </si>
  <si>
    <t>事業所名</t>
    <rPh sb="0" eb="3">
      <t>ジギョウショ</t>
    </rPh>
    <rPh sb="3" eb="4">
      <t>メイ</t>
    </rPh>
    <phoneticPr fontId="1"/>
  </si>
  <si>
    <t>特定事業所加算の有無</t>
  </si>
  <si>
    <t>あ　り</t>
    <phoneticPr fontId="1"/>
  </si>
  <si>
    <t>な　し</t>
    <phoneticPr fontId="1"/>
  </si>
  <si>
    <t>全常勤換算合計（人）</t>
    <rPh sb="0" eb="1">
      <t>ゼン</t>
    </rPh>
    <rPh sb="1" eb="3">
      <t>ジョウキン</t>
    </rPh>
    <rPh sb="3" eb="5">
      <t>カンサン</t>
    </rPh>
    <rPh sb="5" eb="7">
      <t>ゴウケイ</t>
    </rPh>
    <phoneticPr fontId="1"/>
  </si>
  <si>
    <t>利用者合計</t>
    <rPh sb="0" eb="3">
      <t>リヨウシャ</t>
    </rPh>
    <rPh sb="3" eb="5">
      <t>ゴウケイ</t>
    </rPh>
    <phoneticPr fontId="1"/>
  </si>
  <si>
    <t>サービス回数</t>
    <rPh sb="4" eb="6">
      <t>カイスウ</t>
    </rPh>
    <phoneticPr fontId="1"/>
  </si>
  <si>
    <t>　事業所職員間で共有化された目標値</t>
    <phoneticPr fontId="1"/>
  </si>
  <si>
    <t>担当者のみの目標値</t>
    <phoneticPr fontId="1"/>
  </si>
  <si>
    <t>法人として共有化された目標値</t>
    <phoneticPr fontId="1"/>
  </si>
  <si>
    <t>事業所職員間で共有化された目標値</t>
    <phoneticPr fontId="1"/>
  </si>
  <si>
    <t>データ一覧＿市町村比較用</t>
    <rPh sb="3" eb="5">
      <t>イチラン</t>
    </rPh>
    <phoneticPr fontId="1"/>
  </si>
  <si>
    <t>　＿他事業所（市町村）と並べて比較一覧表にするなどが可能</t>
    <rPh sb="26" eb="28">
      <t>カノウ</t>
    </rPh>
    <phoneticPr fontId="1"/>
  </si>
  <si>
    <t xml:space="preserve">      あり</t>
    <phoneticPr fontId="1"/>
  </si>
  <si>
    <t>ヘルプ</t>
    <phoneticPr fontId="1"/>
  </si>
  <si>
    <t>目標値入力シートに戻る</t>
    <rPh sb="9" eb="10">
      <t>モド</t>
    </rPh>
    <phoneticPr fontId="1"/>
  </si>
  <si>
    <t>ヘルプ</t>
    <phoneticPr fontId="1"/>
  </si>
  <si>
    <t>ヘルプ</t>
    <phoneticPr fontId="1"/>
  </si>
  <si>
    <t>ヘルプ</t>
    <phoneticPr fontId="1"/>
  </si>
  <si>
    <t>介護保険利用者（比率）</t>
    <rPh sb="0" eb="2">
      <t>カイゴ</t>
    </rPh>
    <rPh sb="2" eb="4">
      <t>ホケン</t>
    </rPh>
    <rPh sb="4" eb="7">
      <t>リヨウシャ</t>
    </rPh>
    <rPh sb="8" eb="10">
      <t>ヒリツ</t>
    </rPh>
    <phoneticPr fontId="1"/>
  </si>
  <si>
    <t>基本情報＿利用者に戻る</t>
    <rPh sb="9" eb="10">
      <t>モド</t>
    </rPh>
    <phoneticPr fontId="1"/>
  </si>
  <si>
    <t>入力のしかたのヘルプ</t>
    <rPh sb="0" eb="2">
      <t>ニュウリョク</t>
    </rPh>
    <phoneticPr fontId="1"/>
  </si>
  <si>
    <t>ヘルプ</t>
    <phoneticPr fontId="1"/>
  </si>
  <si>
    <t>ヘルプ</t>
    <phoneticPr fontId="1"/>
  </si>
  <si>
    <t>ヘルプ</t>
    <phoneticPr fontId="1"/>
  </si>
  <si>
    <t>ヘルプ</t>
    <phoneticPr fontId="1"/>
  </si>
  <si>
    <t>▼入力のしかた１：各月末の利用者実人数を入力してください</t>
    <rPh sb="1" eb="3">
      <t>ニュウリョク</t>
    </rPh>
    <phoneticPr fontId="1"/>
  </si>
  <si>
    <t>▼入力のしかた１：各月末の利用回数を入力してください</t>
    <rPh sb="1" eb="3">
      <t>ニュウリョク</t>
    </rPh>
    <phoneticPr fontId="1"/>
  </si>
  <si>
    <t>▼入力のしかた２：介護保険と障害福祉サービスの双方を利用している場合は、それぞれに利用回数をいれてください（ダブルカウントしてよい）</t>
    <rPh sb="41" eb="43">
      <t>リヨウ</t>
    </rPh>
    <rPh sb="43" eb="45">
      <t>カイスウ</t>
    </rPh>
    <phoneticPr fontId="1"/>
  </si>
  <si>
    <t>間接職員実働者（人）</t>
  </si>
  <si>
    <t>基本情報＿職員に戻る</t>
    <rPh sb="5" eb="7">
      <t>ショクイン</t>
    </rPh>
    <rPh sb="8" eb="9">
      <t>モド</t>
    </rPh>
    <phoneticPr fontId="1"/>
  </si>
  <si>
    <t>▼入力のしかた１：各月末の職員人数を入力してください</t>
    <rPh sb="1" eb="3">
      <t>ニュウリョク</t>
    </rPh>
    <phoneticPr fontId="1"/>
  </si>
  <si>
    <t>→特定障害者特別給付費の代理受領分、特例特定障害者特別給付費の代理受領分</t>
  </si>
  <si>
    <t>基本情報＿収入に戻る</t>
    <rPh sb="5" eb="7">
      <t>シュウニュウ</t>
    </rPh>
    <rPh sb="8" eb="9">
      <t>モド</t>
    </rPh>
    <phoneticPr fontId="1"/>
  </si>
  <si>
    <t>基本情報＿支出に戻る</t>
    <rPh sb="5" eb="7">
      <t>シシュツ</t>
    </rPh>
    <rPh sb="8" eb="9">
      <t>モド</t>
    </rPh>
    <phoneticPr fontId="1"/>
  </si>
  <si>
    <t>合計・平均</t>
    <rPh sb="0" eb="2">
      <t>ゴウケイ</t>
    </rPh>
    <rPh sb="3" eb="5">
      <t>ヘイキン</t>
    </rPh>
    <phoneticPr fontId="1"/>
  </si>
  <si>
    <t>目標</t>
    <phoneticPr fontId="1"/>
  </si>
  <si>
    <t>実績</t>
    <phoneticPr fontId="1"/>
  </si>
  <si>
    <t>【実績－目標】</t>
    <phoneticPr fontId="1"/>
  </si>
  <si>
    <t>合計目標</t>
  </si>
  <si>
    <t>合計実績</t>
    <phoneticPr fontId="1"/>
  </si>
  <si>
    <t>合計【実績－目標】</t>
    <phoneticPr fontId="1"/>
  </si>
  <si>
    <t>基本情報＿サービス回数</t>
    <rPh sb="9" eb="11">
      <t>カイスウ</t>
    </rPh>
    <phoneticPr fontId="1"/>
  </si>
  <si>
    <t>　＿回数等を月別、介護度別等に入力</t>
    <rPh sb="2" eb="4">
      <t>カイスウ</t>
    </rPh>
    <rPh sb="6" eb="8">
      <t>ツキベツ</t>
    </rPh>
    <rPh sb="9" eb="11">
      <t>カイゴ</t>
    </rPh>
    <rPh sb="11" eb="12">
      <t>ド</t>
    </rPh>
    <rPh sb="12" eb="14">
      <t>ベツトウ</t>
    </rPh>
    <rPh sb="15" eb="17">
      <t>ニュウリョク</t>
    </rPh>
    <phoneticPr fontId="1"/>
  </si>
  <si>
    <r>
      <t>★該当するシートに行きたい場合は、</t>
    </r>
    <r>
      <rPr>
        <b/>
        <sz val="12"/>
        <color theme="4" tint="-0.249977111117893"/>
        <rFont val="ＭＳ Ｐゴシック"/>
        <family val="3"/>
        <charset val="128"/>
      </rPr>
      <t>青字</t>
    </r>
    <r>
      <rPr>
        <b/>
        <sz val="12"/>
        <color rgb="FF0070C0"/>
        <rFont val="ＭＳ Ｐゴシック"/>
        <family val="3"/>
        <charset val="128"/>
      </rPr>
      <t>　</t>
    </r>
    <r>
      <rPr>
        <sz val="12"/>
        <rFont val="ＭＳ Ｐゴシック"/>
        <family val="3"/>
        <charset val="128"/>
      </rPr>
      <t>をクリックしてください</t>
    </r>
    <rPh sb="1" eb="3">
      <t>ガイトウ</t>
    </rPh>
    <rPh sb="9" eb="10">
      <t>イ</t>
    </rPh>
    <rPh sb="13" eb="15">
      <t>バアイ</t>
    </rPh>
    <rPh sb="17" eb="19">
      <t>アオジ</t>
    </rPh>
    <phoneticPr fontId="1"/>
  </si>
  <si>
    <t>内、Ｃの介護保険収入分</t>
    <rPh sb="0" eb="1">
      <t>ウチ</t>
    </rPh>
    <rPh sb="4" eb="6">
      <t>カイゴ</t>
    </rPh>
    <rPh sb="6" eb="8">
      <t>ホケン</t>
    </rPh>
    <rPh sb="8" eb="10">
      <t>シュウニュウ</t>
    </rPh>
    <rPh sb="10" eb="11">
      <t>ブン</t>
    </rPh>
    <phoneticPr fontId="1"/>
  </si>
  <si>
    <t>内、Ｃの障害福祉収入分</t>
    <rPh sb="4" eb="6">
      <t>ショウガイ</t>
    </rPh>
    <rPh sb="6" eb="8">
      <t>フクシ</t>
    </rPh>
    <rPh sb="8" eb="10">
      <t>シュウニュウ</t>
    </rPh>
    <rPh sb="10" eb="11">
      <t>ブン</t>
    </rPh>
    <phoneticPr fontId="1"/>
  </si>
  <si>
    <t>内、Ｃのその他収入分</t>
    <rPh sb="6" eb="7">
      <t>タ</t>
    </rPh>
    <rPh sb="7" eb="9">
      <t>シュウニュウ</t>
    </rPh>
    <rPh sb="9" eb="10">
      <t>ブン</t>
    </rPh>
    <phoneticPr fontId="1"/>
  </si>
  <si>
    <t>介護保険現行
サービス合計（回）</t>
    <rPh sb="0" eb="2">
      <t>カイゴ</t>
    </rPh>
    <rPh sb="2" eb="4">
      <t>ホケン</t>
    </rPh>
    <rPh sb="4" eb="6">
      <t>ゲンコウ</t>
    </rPh>
    <rPh sb="11" eb="13">
      <t>ゴウケイ</t>
    </rPh>
    <rPh sb="14" eb="15">
      <t>カイ</t>
    </rPh>
    <phoneticPr fontId="1"/>
  </si>
  <si>
    <t>直接処遇実働者計（人）</t>
    <rPh sb="0" eb="2">
      <t>チョクセツ</t>
    </rPh>
    <rPh sb="2" eb="4">
      <t>ショグウ</t>
    </rPh>
    <rPh sb="4" eb="6">
      <t>ジツドウ</t>
    </rPh>
    <rPh sb="6" eb="7">
      <t>シャ</t>
    </rPh>
    <rPh sb="7" eb="8">
      <t>ケイ</t>
    </rPh>
    <phoneticPr fontId="1"/>
  </si>
  <si>
    <t xml:space="preserve">→解説：介護予防・生活支援サービス事業で要支援１・２の認定を受けた者を含んでいます </t>
    <rPh sb="1" eb="3">
      <t>カイセツ</t>
    </rPh>
    <rPh sb="4" eb="6">
      <t>カイゴ</t>
    </rPh>
    <rPh sb="6" eb="8">
      <t>ヨボウ</t>
    </rPh>
    <rPh sb="9" eb="11">
      <t>セイカツ</t>
    </rPh>
    <rPh sb="11" eb="13">
      <t>シエン</t>
    </rPh>
    <rPh sb="17" eb="19">
      <t>ジギョウ</t>
    </rPh>
    <rPh sb="20" eb="23">
      <t>ヨウシエン</t>
    </rPh>
    <rPh sb="27" eb="29">
      <t>ニンテイ</t>
    </rPh>
    <rPh sb="30" eb="31">
      <t>ウ</t>
    </rPh>
    <rPh sb="33" eb="34">
      <t>モノ</t>
    </rPh>
    <rPh sb="35" eb="36">
      <t>フク</t>
    </rPh>
    <phoneticPr fontId="1"/>
  </si>
  <si>
    <t>→解説：介護予防・生活支援サービス事業利用者で基本チェックリスト該当者＋限度額を超えた社協の独自事業や受託事業利用者などを含んでいます</t>
    <rPh sb="61" eb="62">
      <t>フク</t>
    </rPh>
    <phoneticPr fontId="1"/>
  </si>
  <si>
    <t>総合その他・独自・受託事業収入
／総合その他・独自・受託利用者数</t>
    <rPh sb="11" eb="13">
      <t>ジギョウ</t>
    </rPh>
    <rPh sb="13" eb="15">
      <t>シュウニュウ</t>
    </rPh>
    <rPh sb="17" eb="19">
      <t>ソウゴウ</t>
    </rPh>
    <rPh sb="21" eb="22">
      <t>タ</t>
    </rPh>
    <rPh sb="23" eb="25">
      <t>ドクジ</t>
    </rPh>
    <rPh sb="26" eb="28">
      <t>ジュタク</t>
    </rPh>
    <rPh sb="28" eb="31">
      <t>リヨウシャ</t>
    </rPh>
    <phoneticPr fontId="1"/>
  </si>
  <si>
    <r>
      <rPr>
        <sz val="10"/>
        <color rgb="FF00B050"/>
        <rFont val="ＭＳ Ｐゴシック"/>
        <family val="3"/>
        <charset val="128"/>
      </rPr>
      <t>総合その他・独自・受託事業収入</t>
    </r>
    <r>
      <rPr>
        <sz val="11"/>
        <color rgb="FF00B050"/>
        <rFont val="ＭＳ Ｐゴシック"/>
        <family val="3"/>
        <charset val="128"/>
      </rPr>
      <t xml:space="preserve">
／直接処遇常勤換算</t>
    </r>
    <rPh sb="0" eb="2">
      <t>ソウゴウ</t>
    </rPh>
    <rPh sb="4" eb="5">
      <t>タ</t>
    </rPh>
    <rPh sb="6" eb="8">
      <t>ドクジ</t>
    </rPh>
    <rPh sb="9" eb="11">
      <t>ジュタク</t>
    </rPh>
    <phoneticPr fontId="1"/>
  </si>
  <si>
    <r>
      <rPr>
        <sz val="10"/>
        <color rgb="FF00B050"/>
        <rFont val="ＭＳ Ｐゴシック"/>
        <family val="3"/>
        <charset val="128"/>
      </rPr>
      <t>総合その他・独自・受託事業収入</t>
    </r>
    <r>
      <rPr>
        <sz val="11"/>
        <color rgb="FF00B050"/>
        <rFont val="ＭＳ Ｐゴシック"/>
        <family val="3"/>
        <charset val="128"/>
      </rPr>
      <t xml:space="preserve">
／全常勤換算</t>
    </r>
    <rPh sb="0" eb="2">
      <t>ソウゴウ</t>
    </rPh>
    <rPh sb="4" eb="5">
      <t>タ</t>
    </rPh>
    <rPh sb="6" eb="8">
      <t>ドクジ</t>
    </rPh>
    <rPh sb="9" eb="11">
      <t>ジュタク</t>
    </rPh>
    <phoneticPr fontId="1"/>
  </si>
  <si>
    <t>▼Ａ＝会計に計上されている分　※未収であっても会計に計上されていたら入れる</t>
    <rPh sb="3" eb="5">
      <t>カイケイ</t>
    </rPh>
    <rPh sb="6" eb="8">
      <t>ケイジョウ</t>
    </rPh>
    <rPh sb="13" eb="14">
      <t>ブン</t>
    </rPh>
    <rPh sb="16" eb="18">
      <t>ミシュウ</t>
    </rPh>
    <rPh sb="23" eb="25">
      <t>カイケイ</t>
    </rPh>
    <rPh sb="26" eb="28">
      <t>ケイジョウ</t>
    </rPh>
    <rPh sb="34" eb="35">
      <t>イ</t>
    </rPh>
    <phoneticPr fontId="1"/>
  </si>
  <si>
    <t>▼B＝未計上分　※当月に入るべき収入で計上されていない分（潜在的収入）</t>
    <rPh sb="3" eb="6">
      <t>ミケイジョウ</t>
    </rPh>
    <rPh sb="6" eb="7">
      <t>ブン</t>
    </rPh>
    <phoneticPr fontId="1"/>
  </si>
  <si>
    <t>←過去と比較したい場合は、入力する</t>
    <phoneticPr fontId="1"/>
  </si>
  <si>
    <t>利用者一人当たり障害福祉サービス収入※３</t>
  </si>
  <si>
    <t>利用者一人当たり障害福祉サービス収入※３</t>
    <rPh sb="0" eb="3">
      <t>リヨウシャ</t>
    </rPh>
    <rPh sb="3" eb="5">
      <t>ヒトリ</t>
    </rPh>
    <rPh sb="8" eb="10">
      <t>ショウガイ</t>
    </rPh>
    <rPh sb="10" eb="12">
      <t>フクシ</t>
    </rPh>
    <rPh sb="16" eb="18">
      <t>シュウニュウ</t>
    </rPh>
    <phoneticPr fontId="1"/>
  </si>
  <si>
    <t>利用者一人当たり介護保険収入※２</t>
  </si>
  <si>
    <t>利用者一人当たり介護保険収入※２</t>
    <rPh sb="0" eb="3">
      <t>リヨウシャ</t>
    </rPh>
    <rPh sb="3" eb="5">
      <t>ヒトリ</t>
    </rPh>
    <rPh sb="8" eb="10">
      <t>カイゴ</t>
    </rPh>
    <rPh sb="10" eb="12">
      <t>ホケン</t>
    </rPh>
    <rPh sb="12" eb="14">
      <t>シュウニュウ</t>
    </rPh>
    <phoneticPr fontId="1"/>
  </si>
  <si>
    <t>介護保険/直接職員常勤換算一人当たり</t>
  </si>
  <si>
    <t>介護保険/全職員常勤換算一人当たり</t>
  </si>
  <si>
    <t>障害福祉/直接職員常勤換算一人当たり</t>
  </si>
  <si>
    <t>障害福祉/全職員常勤換算一人当たり</t>
  </si>
  <si>
    <t>合計/直接職員常勤換算一人当たり</t>
  </si>
  <si>
    <t>合計/全職員常勤換算一人当たり</t>
  </si>
  <si>
    <t>介護保険※２/直接職員常勤換算一人当たり</t>
  </si>
  <si>
    <t>介護保険※２/全職員常勤換算一人当たり</t>
  </si>
  <si>
    <t>障害福祉※３/直接職員常勤換算一人当たり</t>
  </si>
  <si>
    <t>障害福祉※３/全職員常勤換算一人当たり</t>
  </si>
  <si>
    <t>事業所名</t>
  </si>
  <si>
    <t>利用回数（回）</t>
    <rPh sb="5" eb="6">
      <t>カイ</t>
    </rPh>
    <phoneticPr fontId="1"/>
  </si>
  <si>
    <t>収入（円）</t>
    <rPh sb="0" eb="2">
      <t>シュウニュウ</t>
    </rPh>
    <rPh sb="3" eb="4">
      <t>エン</t>
    </rPh>
    <phoneticPr fontId="1"/>
  </si>
  <si>
    <t>年度合計値</t>
    <rPh sb="0" eb="2">
      <t>ネンド</t>
    </rPh>
    <rPh sb="2" eb="4">
      <t>ゴウケイ</t>
    </rPh>
    <rPh sb="4" eb="5">
      <t>チ</t>
    </rPh>
    <phoneticPr fontId="1"/>
  </si>
  <si>
    <t>▼年度合計値</t>
    <rPh sb="1" eb="3">
      <t>ネンド</t>
    </rPh>
    <rPh sb="3" eb="5">
      <t>ゴウケイ</t>
    </rPh>
    <rPh sb="5" eb="6">
      <t>チ</t>
    </rPh>
    <phoneticPr fontId="1"/>
  </si>
  <si>
    <t>▼選んだ任意月</t>
    <rPh sb="1" eb="2">
      <t>エラ</t>
    </rPh>
    <rPh sb="4" eb="6">
      <t>ニンイ</t>
    </rPh>
    <rPh sb="6" eb="7">
      <t>ツキ</t>
    </rPh>
    <phoneticPr fontId="1"/>
  </si>
  <si>
    <t>・本事業所の最新年度のデータ集積結果です。</t>
    <rPh sb="1" eb="2">
      <t>ホン</t>
    </rPh>
    <rPh sb="2" eb="4">
      <t>ジギョウ</t>
    </rPh>
    <rPh sb="4" eb="5">
      <t>ショ</t>
    </rPh>
    <rPh sb="6" eb="8">
      <t>サイシン</t>
    </rPh>
    <rPh sb="8" eb="10">
      <t>ネンド</t>
    </rPh>
    <rPh sb="14" eb="16">
      <t>シュウセキ</t>
    </rPh>
    <rPh sb="16" eb="18">
      <t>ケッカ</t>
    </rPh>
    <phoneticPr fontId="1"/>
  </si>
  <si>
    <t>・　　　　　　のセルをプルダウンして、表示したい月を選んでください。入力されているデータに自動更新されます。</t>
    <rPh sb="19" eb="21">
      <t>ヒョウジ</t>
    </rPh>
    <rPh sb="24" eb="25">
      <t>ツキ</t>
    </rPh>
    <rPh sb="26" eb="27">
      <t>エラ</t>
    </rPh>
    <rPh sb="34" eb="36">
      <t>ニュウリョク</t>
    </rPh>
    <rPh sb="45" eb="47">
      <t>ジドウ</t>
    </rPh>
    <rPh sb="47" eb="49">
      <t>コウシン</t>
    </rPh>
    <phoneticPr fontId="1"/>
  </si>
  <si>
    <t>データ表示時点</t>
    <rPh sb="3" eb="5">
      <t>ヒョウジ</t>
    </rPh>
    <rPh sb="5" eb="7">
      <t>ジテン</t>
    </rPh>
    <phoneticPr fontId="1"/>
  </si>
  <si>
    <t>→解説：会計計上分＋会計未計上分＋その他の収入（按分）で計算</t>
    <rPh sb="1" eb="3">
      <t>カイセツ</t>
    </rPh>
    <rPh sb="4" eb="6">
      <t>カイケイ</t>
    </rPh>
    <rPh sb="6" eb="8">
      <t>ケイジョウ</t>
    </rPh>
    <rPh sb="8" eb="9">
      <t>ブン</t>
    </rPh>
    <rPh sb="10" eb="12">
      <t>カイケイ</t>
    </rPh>
    <rPh sb="12" eb="15">
      <t>ミケイジョウ</t>
    </rPh>
    <rPh sb="15" eb="16">
      <t>ブン</t>
    </rPh>
    <rPh sb="19" eb="20">
      <t>タ</t>
    </rPh>
    <rPh sb="21" eb="23">
      <t>シュウニュウ</t>
    </rPh>
    <rPh sb="24" eb="26">
      <t>アンブン</t>
    </rPh>
    <rPh sb="28" eb="30">
      <t>ケイサン</t>
    </rPh>
    <phoneticPr fontId="1"/>
  </si>
  <si>
    <t>実績については、</t>
    <rPh sb="0" eb="2">
      <t>ジッセキ</t>
    </rPh>
    <phoneticPr fontId="1"/>
  </si>
  <si>
    <t>国庫補助積立金取崩額増減</t>
  </si>
  <si>
    <t>→取り崩しによる減額の場合はマイナス額とする</t>
    <rPh sb="1" eb="2">
      <t>ト</t>
    </rPh>
    <rPh sb="3" eb="4">
      <t>クズ</t>
    </rPh>
    <rPh sb="8" eb="10">
      <t>ゲンガク</t>
    </rPh>
    <rPh sb="11" eb="13">
      <t>バアイ</t>
    </rPh>
    <rPh sb="18" eb="19">
      <t>ガク</t>
    </rPh>
    <phoneticPr fontId="1"/>
  </si>
  <si>
    <t>地域密着型介護料収益</t>
    <phoneticPr fontId="1"/>
  </si>
  <si>
    <t>その他の事業収益</t>
    <rPh sb="2" eb="3">
      <t>タ</t>
    </rPh>
    <rPh sb="4" eb="6">
      <t>ジギョウ</t>
    </rPh>
    <phoneticPr fontId="1"/>
  </si>
  <si>
    <t>・必要に応じて値をコピーして貼り付け、他事業所（市町村）と並べて比較一覧表にするなどして活用してください。</t>
    <phoneticPr fontId="1"/>
  </si>
  <si>
    <t>直接処遇常勤換算</t>
    <phoneticPr fontId="1"/>
  </si>
  <si>
    <t>全常勤換算合計</t>
    <phoneticPr fontId="1"/>
  </si>
  <si>
    <t>なし</t>
    <phoneticPr fontId="1"/>
  </si>
  <si>
    <t>居宅介護料収益</t>
    <rPh sb="4" eb="5">
      <t>リョウ</t>
    </rPh>
    <rPh sb="5" eb="7">
      <t>シュウエキ</t>
    </rPh>
    <phoneticPr fontId="1"/>
  </si>
  <si>
    <t>受託金収益</t>
    <rPh sb="0" eb="2">
      <t>ジュタク</t>
    </rPh>
    <rPh sb="2" eb="3">
      <t>キン</t>
    </rPh>
    <phoneticPr fontId="1"/>
  </si>
  <si>
    <t>利用者負担金収益</t>
    <rPh sb="0" eb="3">
      <t>リヨウシャ</t>
    </rPh>
    <rPh sb="3" eb="6">
      <t>フタンキン</t>
    </rPh>
    <rPh sb="6" eb="8">
      <t>シュウエキ</t>
    </rPh>
    <phoneticPr fontId="1"/>
  </si>
  <si>
    <t>自立支援給付費収益</t>
    <rPh sb="0" eb="2">
      <t>ジリツ</t>
    </rPh>
    <rPh sb="2" eb="4">
      <t>シエン</t>
    </rPh>
    <rPh sb="4" eb="6">
      <t>キュウフ</t>
    </rPh>
    <rPh sb="6" eb="7">
      <t>ヒ</t>
    </rPh>
    <rPh sb="7" eb="9">
      <t>シュウエキ</t>
    </rPh>
    <phoneticPr fontId="1"/>
  </si>
  <si>
    <t>補足給付費収益</t>
    <rPh sb="0" eb="2">
      <t>ホソク</t>
    </rPh>
    <rPh sb="2" eb="4">
      <t>キュウフ</t>
    </rPh>
    <rPh sb="4" eb="5">
      <t>ヒ</t>
    </rPh>
    <rPh sb="5" eb="7">
      <t>シュウエキ</t>
    </rPh>
    <phoneticPr fontId="1"/>
  </si>
  <si>
    <t>特定費用収益</t>
    <rPh sb="0" eb="2">
      <t>トクテイ</t>
    </rPh>
    <rPh sb="2" eb="4">
      <t>ヒヨウ</t>
    </rPh>
    <rPh sb="4" eb="6">
      <t>シュウエキ</t>
    </rPh>
    <phoneticPr fontId="1"/>
  </si>
  <si>
    <t>介護保険
事業収益計</t>
    <rPh sb="0" eb="2">
      <t>カイゴ</t>
    </rPh>
    <rPh sb="2" eb="4">
      <t>ホケン</t>
    </rPh>
    <rPh sb="5" eb="7">
      <t>ジギョウ</t>
    </rPh>
    <rPh sb="7" eb="9">
      <t>シュウエキ</t>
    </rPh>
    <rPh sb="9" eb="10">
      <t>ケイ</t>
    </rPh>
    <phoneticPr fontId="1"/>
  </si>
  <si>
    <t>障害福祉サービス等
事業収益計</t>
    <rPh sb="8" eb="9">
      <t>トウ</t>
    </rPh>
    <rPh sb="12" eb="14">
      <t>シュウエキ</t>
    </rPh>
    <phoneticPr fontId="1"/>
  </si>
  <si>
    <t>利用者等利用料収益</t>
    <rPh sb="0" eb="3">
      <t>リヨウシャ</t>
    </rPh>
    <rPh sb="3" eb="4">
      <t>トウ</t>
    </rPh>
    <rPh sb="4" eb="6">
      <t>リヨウ</t>
    </rPh>
    <rPh sb="6" eb="7">
      <t>リョウ</t>
    </rPh>
    <rPh sb="7" eb="9">
      <t>シュウエキ</t>
    </rPh>
    <phoneticPr fontId="1"/>
  </si>
  <si>
    <t>その他収益計</t>
    <rPh sb="2" eb="3">
      <t>タ</t>
    </rPh>
    <rPh sb="3" eb="5">
      <t>シュウエキ</t>
    </rPh>
    <rPh sb="5" eb="6">
      <t>ケイ</t>
    </rPh>
    <phoneticPr fontId="1"/>
  </si>
  <si>
    <t>寄付金収益</t>
    <rPh sb="0" eb="3">
      <t>キフキン</t>
    </rPh>
    <rPh sb="3" eb="5">
      <t>シュウエキ</t>
    </rPh>
    <phoneticPr fontId="1"/>
  </si>
  <si>
    <t>経常経費補助金収益</t>
    <rPh sb="0" eb="2">
      <t>ケイジョウ</t>
    </rPh>
    <rPh sb="2" eb="4">
      <t>ケイヒ</t>
    </rPh>
    <rPh sb="4" eb="7">
      <t>ホジョキン</t>
    </rPh>
    <rPh sb="7" eb="9">
      <t>シュウエキ</t>
    </rPh>
    <phoneticPr fontId="1"/>
  </si>
  <si>
    <t>受取利息配当金収益</t>
    <rPh sb="0" eb="2">
      <t>ウケトリ</t>
    </rPh>
    <rPh sb="2" eb="4">
      <t>リソク</t>
    </rPh>
    <rPh sb="4" eb="7">
      <t>ハイトウキン</t>
    </rPh>
    <rPh sb="7" eb="9">
      <t>シュウエキ</t>
    </rPh>
    <phoneticPr fontId="1"/>
  </si>
  <si>
    <t>その他サービス活動外</t>
    <rPh sb="2" eb="3">
      <t>タ</t>
    </rPh>
    <rPh sb="7" eb="9">
      <t>カツドウ</t>
    </rPh>
    <rPh sb="9" eb="10">
      <t>ガイ</t>
    </rPh>
    <phoneticPr fontId="1"/>
  </si>
  <si>
    <t>その他の収益（分担金・負担金など）</t>
    <rPh sb="2" eb="3">
      <t>タ</t>
    </rPh>
    <rPh sb="4" eb="6">
      <t>シュウエキ</t>
    </rPh>
    <rPh sb="7" eb="10">
      <t>ブンタンキン</t>
    </rPh>
    <rPh sb="11" eb="14">
      <t>フタンキン</t>
    </rPh>
    <phoneticPr fontId="1"/>
  </si>
  <si>
    <t>職員給与</t>
    <rPh sb="0" eb="2">
      <t>ショクイン</t>
    </rPh>
    <rPh sb="2" eb="4">
      <t>キュウヨ</t>
    </rPh>
    <phoneticPr fontId="1"/>
  </si>
  <si>
    <t>非常勤給与</t>
    <rPh sb="0" eb="3">
      <t>ヒジョウキン</t>
    </rPh>
    <rPh sb="3" eb="5">
      <t>キュウヨ</t>
    </rPh>
    <phoneticPr fontId="1"/>
  </si>
  <si>
    <t>退職給付費用</t>
    <rPh sb="0" eb="2">
      <t>タイショク</t>
    </rPh>
    <rPh sb="2" eb="4">
      <t>キュウフ</t>
    </rPh>
    <rPh sb="4" eb="6">
      <t>ヒヨウ</t>
    </rPh>
    <phoneticPr fontId="1"/>
  </si>
  <si>
    <t>法定福利費</t>
    <rPh sb="0" eb="2">
      <t>ホウテイ</t>
    </rPh>
    <rPh sb="2" eb="4">
      <t>フクリ</t>
    </rPh>
    <rPh sb="4" eb="5">
      <t>ヒ</t>
    </rPh>
    <phoneticPr fontId="1"/>
  </si>
  <si>
    <t>職員賞与</t>
    <rPh sb="0" eb="2">
      <t>ショクイン</t>
    </rPh>
    <rPh sb="2" eb="4">
      <t>ショウヨ</t>
    </rPh>
    <phoneticPr fontId="1"/>
  </si>
  <si>
    <t>賞与引当金繰入</t>
    <rPh sb="0" eb="2">
      <t>ショウヨ</t>
    </rPh>
    <rPh sb="2" eb="4">
      <t>ヒキアテ</t>
    </rPh>
    <rPh sb="4" eb="5">
      <t>キン</t>
    </rPh>
    <rPh sb="5" eb="7">
      <t>クリイレ</t>
    </rPh>
    <phoneticPr fontId="1"/>
  </si>
  <si>
    <t>事業費</t>
    <rPh sb="0" eb="2">
      <t>ジギョウ</t>
    </rPh>
    <rPh sb="2" eb="3">
      <t>ヒ</t>
    </rPh>
    <phoneticPr fontId="1"/>
  </si>
  <si>
    <t>事務費</t>
    <rPh sb="0" eb="2">
      <t>ジム</t>
    </rPh>
    <rPh sb="2" eb="3">
      <t>ヒ</t>
    </rPh>
    <phoneticPr fontId="1"/>
  </si>
  <si>
    <t>負担金費用</t>
    <rPh sb="0" eb="3">
      <t>フタンキン</t>
    </rPh>
    <rPh sb="3" eb="5">
      <t>ヒヨウ</t>
    </rPh>
    <phoneticPr fontId="1"/>
  </si>
  <si>
    <t>その他費用合計</t>
    <rPh sb="2" eb="3">
      <t>タ</t>
    </rPh>
    <rPh sb="3" eb="5">
      <t>ヒヨウ</t>
    </rPh>
    <rPh sb="5" eb="7">
      <t>ゴウケイ</t>
    </rPh>
    <phoneticPr fontId="1"/>
  </si>
  <si>
    <t>地域密着型介護料収益</t>
  </si>
  <si>
    <t>→障害者総合支援法に基づく障害福祉サービス利用者＋それ以外の社協独自のサービス利用者</t>
    <rPh sb="1" eb="4">
      <t>ショウガイシャ</t>
    </rPh>
    <rPh sb="4" eb="6">
      <t>ソウゴウ</t>
    </rPh>
    <rPh sb="6" eb="8">
      <t>シエン</t>
    </rPh>
    <rPh sb="8" eb="9">
      <t>ホウ</t>
    </rPh>
    <rPh sb="10" eb="11">
      <t>モト</t>
    </rPh>
    <rPh sb="13" eb="15">
      <t>ショウガイ</t>
    </rPh>
    <rPh sb="15" eb="17">
      <t>フクシ</t>
    </rPh>
    <rPh sb="21" eb="24">
      <t>リヨウシャ</t>
    </rPh>
    <rPh sb="27" eb="29">
      <t>イガイ</t>
    </rPh>
    <phoneticPr fontId="1"/>
  </si>
  <si>
    <t>A=収益合計</t>
    <rPh sb="2" eb="4">
      <t>シュウエキ</t>
    </rPh>
    <rPh sb="4" eb="6">
      <t>ゴウケイ</t>
    </rPh>
    <phoneticPr fontId="1"/>
  </si>
  <si>
    <t>B=収益合計</t>
    <rPh sb="2" eb="4">
      <t>シュウエキ</t>
    </rPh>
    <rPh sb="4" eb="6">
      <t>ゴウケイ</t>
    </rPh>
    <phoneticPr fontId="1"/>
  </si>
  <si>
    <t>上記合計</t>
    <rPh sb="0" eb="2">
      <t>ジョウキ</t>
    </rPh>
    <rPh sb="2" eb="4">
      <t>ゴウケイ</t>
    </rPh>
    <phoneticPr fontId="1"/>
  </si>
  <si>
    <t>介護保険利用者一人当たり
サービス回数</t>
    <rPh sb="0" eb="2">
      <t>カイゴ</t>
    </rPh>
    <rPh sb="2" eb="4">
      <t>ホケン</t>
    </rPh>
    <rPh sb="4" eb="7">
      <t>リヨウシャ</t>
    </rPh>
    <rPh sb="7" eb="9">
      <t>ヒトリ</t>
    </rPh>
    <rPh sb="9" eb="10">
      <t>ア</t>
    </rPh>
    <rPh sb="17" eb="19">
      <t>カイスウ</t>
    </rPh>
    <phoneticPr fontId="1"/>
  </si>
  <si>
    <t>利用者数</t>
    <rPh sb="0" eb="3">
      <t>リヨウシャ</t>
    </rPh>
    <rPh sb="3" eb="4">
      <t>スウ</t>
    </rPh>
    <phoneticPr fontId="1"/>
  </si>
  <si>
    <t>介護保険サービス区分別</t>
    <rPh sb="0" eb="2">
      <t>カイゴ</t>
    </rPh>
    <rPh sb="2" eb="4">
      <t>ホケン</t>
    </rPh>
    <rPh sb="8" eb="10">
      <t>クブン</t>
    </rPh>
    <rPh sb="10" eb="11">
      <t>ベツ</t>
    </rPh>
    <phoneticPr fontId="1"/>
  </si>
  <si>
    <t>職員数</t>
    <rPh sb="0" eb="2">
      <t>ショクイン</t>
    </rPh>
    <rPh sb="2" eb="3">
      <t>スウ</t>
    </rPh>
    <phoneticPr fontId="1"/>
  </si>
  <si>
    <t>職員一人当たり
利用者数</t>
    <rPh sb="0" eb="2">
      <t>ショクイン</t>
    </rPh>
    <rPh sb="2" eb="4">
      <t>ヒトリ</t>
    </rPh>
    <rPh sb="4" eb="5">
      <t>ア</t>
    </rPh>
    <rPh sb="8" eb="11">
      <t>リヨウシャ</t>
    </rPh>
    <rPh sb="11" eb="12">
      <t>スウ</t>
    </rPh>
    <phoneticPr fontId="1"/>
  </si>
  <si>
    <t>職員一人当たり
サービス回数</t>
    <rPh sb="12" eb="14">
      <t>カイスウ</t>
    </rPh>
    <phoneticPr fontId="1"/>
  </si>
  <si>
    <r>
      <rPr>
        <sz val="9"/>
        <color theme="0"/>
        <rFont val="ＭＳ Ｐゴシック"/>
        <family val="3"/>
        <charset val="128"/>
      </rPr>
      <t xml:space="preserve">障害福祉サービス利用者一人当たり
</t>
    </r>
    <r>
      <rPr>
        <sz val="12"/>
        <color theme="0"/>
        <rFont val="ＭＳ Ｐゴシック"/>
        <family val="3"/>
        <charset val="128"/>
      </rPr>
      <t>サービス回数</t>
    </r>
    <rPh sb="0" eb="2">
      <t>ショウガイ</t>
    </rPh>
    <rPh sb="2" eb="4">
      <t>フクシ</t>
    </rPh>
    <rPh sb="8" eb="11">
      <t>リヨウシャ</t>
    </rPh>
    <rPh sb="11" eb="13">
      <t>ヒトリ</t>
    </rPh>
    <rPh sb="13" eb="14">
      <t>ア</t>
    </rPh>
    <rPh sb="21" eb="23">
      <t>カイスウ</t>
    </rPh>
    <phoneticPr fontId="1"/>
  </si>
  <si>
    <t>介護保険利用者数
／直接処遇常勤換算（人）</t>
    <rPh sb="0" eb="2">
      <t>カイゴ</t>
    </rPh>
    <rPh sb="2" eb="4">
      <t>ホケン</t>
    </rPh>
    <rPh sb="4" eb="7">
      <t>リヨウシャ</t>
    </rPh>
    <rPh sb="7" eb="8">
      <t>スウ</t>
    </rPh>
    <rPh sb="19" eb="20">
      <t>ニン</t>
    </rPh>
    <phoneticPr fontId="1"/>
  </si>
  <si>
    <t>介護保険利用者数
／全常勤換算（人）</t>
    <rPh sb="0" eb="2">
      <t>カイゴ</t>
    </rPh>
    <rPh sb="2" eb="4">
      <t>ホケン</t>
    </rPh>
    <rPh sb="4" eb="7">
      <t>リヨウシャ</t>
    </rPh>
    <rPh sb="7" eb="8">
      <t>スウ</t>
    </rPh>
    <phoneticPr fontId="1"/>
  </si>
  <si>
    <t>障害福祉サービス利用者数
／直接処遇常勤換算（人）</t>
    <rPh sb="0" eb="2">
      <t>ショウガイ</t>
    </rPh>
    <rPh sb="2" eb="4">
      <t>フクシ</t>
    </rPh>
    <rPh sb="8" eb="11">
      <t>リヨウシャ</t>
    </rPh>
    <rPh sb="11" eb="12">
      <t>スウ</t>
    </rPh>
    <phoneticPr fontId="1"/>
  </si>
  <si>
    <t>障害福祉サービス利用者数
／全常勤換算（人）</t>
    <rPh sb="0" eb="2">
      <t>ショウガイ</t>
    </rPh>
    <rPh sb="2" eb="4">
      <t>フクシ</t>
    </rPh>
    <rPh sb="8" eb="11">
      <t>リヨウシャ</t>
    </rPh>
    <rPh sb="11" eb="12">
      <t>スウ</t>
    </rPh>
    <phoneticPr fontId="1"/>
  </si>
  <si>
    <t>利用者数合計
／直接処遇常勤換算（人）</t>
    <rPh sb="0" eb="3">
      <t>リヨウシャ</t>
    </rPh>
    <rPh sb="3" eb="4">
      <t>スウ</t>
    </rPh>
    <rPh sb="4" eb="6">
      <t>ゴウケイ</t>
    </rPh>
    <phoneticPr fontId="1"/>
  </si>
  <si>
    <t>利用者数合計
／全常勤換算（人）</t>
    <rPh sb="0" eb="3">
      <t>リヨウシャ</t>
    </rPh>
    <rPh sb="3" eb="4">
      <t>スウ</t>
    </rPh>
    <rPh sb="4" eb="6">
      <t>ゴウケイ</t>
    </rPh>
    <phoneticPr fontId="1"/>
  </si>
  <si>
    <t>介護保険サービス回数
／全常勤換算（回）</t>
    <rPh sb="0" eb="2">
      <t>カイゴ</t>
    </rPh>
    <rPh sb="2" eb="4">
      <t>ホケン</t>
    </rPh>
    <rPh sb="8" eb="10">
      <t>カイスウ</t>
    </rPh>
    <phoneticPr fontId="1"/>
  </si>
  <si>
    <t>障害福祉サービス回数
／直接処遇常勤換算（回）</t>
    <rPh sb="0" eb="2">
      <t>ショウガイ</t>
    </rPh>
    <rPh sb="2" eb="4">
      <t>フクシ</t>
    </rPh>
    <rPh sb="8" eb="10">
      <t>カイスウ</t>
    </rPh>
    <phoneticPr fontId="1"/>
  </si>
  <si>
    <t>障害福祉サービス回数
／全常勤換算（回）</t>
    <rPh sb="0" eb="2">
      <t>ショウガイ</t>
    </rPh>
    <rPh sb="2" eb="4">
      <t>フクシ</t>
    </rPh>
    <rPh sb="8" eb="10">
      <t>カイスウ</t>
    </rPh>
    <phoneticPr fontId="1"/>
  </si>
  <si>
    <t>サービス回数合計
／直接処遇常勤換算（回）</t>
    <rPh sb="4" eb="6">
      <t>カイスウ</t>
    </rPh>
    <rPh sb="6" eb="8">
      <t>ゴウケイ</t>
    </rPh>
    <phoneticPr fontId="1"/>
  </si>
  <si>
    <t>サービス回数合計
／全常勤換算（回）</t>
    <rPh sb="4" eb="6">
      <t>カイスウ</t>
    </rPh>
    <rPh sb="6" eb="8">
      <t>ゴウケイ</t>
    </rPh>
    <phoneticPr fontId="1"/>
  </si>
  <si>
    <t>介護保険サービス回数
／直接処遇常勤換算（回）</t>
    <rPh sb="0" eb="2">
      <t>カイゴ</t>
    </rPh>
    <rPh sb="2" eb="4">
      <t>ホケン</t>
    </rPh>
    <rPh sb="8" eb="10">
      <t>カイスウ</t>
    </rPh>
    <phoneticPr fontId="1"/>
  </si>
  <si>
    <t>当月職員増減数（人）</t>
    <rPh sb="0" eb="2">
      <t>トウゲツ</t>
    </rPh>
    <rPh sb="2" eb="4">
      <t>ショクイン</t>
    </rPh>
    <rPh sb="4" eb="6">
      <t>ゾウゲン</t>
    </rPh>
    <rPh sb="6" eb="7">
      <t>スウ</t>
    </rPh>
    <rPh sb="8" eb="9">
      <t>ニン</t>
    </rPh>
    <phoneticPr fontId="1"/>
  </si>
  <si>
    <t>収入合計（円）</t>
    <rPh sb="0" eb="2">
      <t>シュウニュウ</t>
    </rPh>
    <rPh sb="2" eb="4">
      <t>ゴウケイ</t>
    </rPh>
    <phoneticPr fontId="1"/>
  </si>
  <si>
    <t>収入合計前月増減（円）</t>
    <rPh sb="2" eb="4">
      <t>ゴウケイ</t>
    </rPh>
    <rPh sb="4" eb="6">
      <t>ゼンゲツ</t>
    </rPh>
    <rPh sb="6" eb="8">
      <t>ゾウゲン</t>
    </rPh>
    <phoneticPr fontId="1"/>
  </si>
  <si>
    <t>職員一人当たり
収入額</t>
    <rPh sb="8" eb="10">
      <t>シュウニュウ</t>
    </rPh>
    <rPh sb="10" eb="11">
      <t>ガク</t>
    </rPh>
    <phoneticPr fontId="1"/>
  </si>
  <si>
    <t>利用者一人当たり
収入額</t>
    <rPh sb="9" eb="11">
      <t>シュウニュウ</t>
    </rPh>
    <rPh sb="11" eb="12">
      <t>ガク</t>
    </rPh>
    <phoneticPr fontId="1"/>
  </si>
  <si>
    <t>回数合計（回）</t>
    <rPh sb="0" eb="2">
      <t>カイスウ</t>
    </rPh>
    <rPh sb="2" eb="4">
      <t>ゴウケイ</t>
    </rPh>
    <rPh sb="5" eb="6">
      <t>カイ</t>
    </rPh>
    <phoneticPr fontId="1"/>
  </si>
  <si>
    <t>要支援利用者一人当たりサービス回数（回）</t>
    <rPh sb="3" eb="6">
      <t>リヨウシャ</t>
    </rPh>
    <rPh sb="18" eb="19">
      <t>カイ</t>
    </rPh>
    <phoneticPr fontId="1"/>
  </si>
  <si>
    <t>総合その他・独自・受託利用者一人当たりサービス回数（回）</t>
    <phoneticPr fontId="1"/>
  </si>
  <si>
    <t>障害福祉サービス利用者一人当たりサービス回数（回）</t>
    <rPh sb="2" eb="4">
      <t>フクシ</t>
    </rPh>
    <phoneticPr fontId="1"/>
  </si>
  <si>
    <t>利用者数合計一人当たりサービス回数（回）</t>
    <phoneticPr fontId="1"/>
  </si>
  <si>
    <t>介護保険利用者数／直接処遇常勤換算（人）</t>
    <rPh sb="0" eb="2">
      <t>カイゴ</t>
    </rPh>
    <rPh sb="2" eb="4">
      <t>ホケン</t>
    </rPh>
    <rPh sb="4" eb="7">
      <t>リヨウシャ</t>
    </rPh>
    <rPh sb="7" eb="8">
      <t>スウ</t>
    </rPh>
    <rPh sb="18" eb="19">
      <t>ニン</t>
    </rPh>
    <phoneticPr fontId="1"/>
  </si>
  <si>
    <t>障害福祉サービス利用者数／直接処遇常勤換算（人）</t>
    <rPh sb="0" eb="2">
      <t>ショウガイ</t>
    </rPh>
    <rPh sb="2" eb="4">
      <t>フクシ</t>
    </rPh>
    <rPh sb="8" eb="11">
      <t>リヨウシャ</t>
    </rPh>
    <rPh sb="11" eb="12">
      <t>スウ</t>
    </rPh>
    <phoneticPr fontId="1"/>
  </si>
  <si>
    <t>障害福祉サービス利用者数／全常勤換算（人）</t>
    <rPh sb="0" eb="2">
      <t>ショウガイ</t>
    </rPh>
    <rPh sb="2" eb="4">
      <t>フクシ</t>
    </rPh>
    <rPh sb="8" eb="11">
      <t>リヨウシャ</t>
    </rPh>
    <rPh sb="11" eb="12">
      <t>スウ</t>
    </rPh>
    <phoneticPr fontId="1"/>
  </si>
  <si>
    <t>利用者数合計／全常勤換算（人）</t>
    <rPh sb="0" eb="3">
      <t>リヨウシャ</t>
    </rPh>
    <rPh sb="3" eb="4">
      <t>スウ</t>
    </rPh>
    <rPh sb="4" eb="6">
      <t>ゴウケイ</t>
    </rPh>
    <phoneticPr fontId="1"/>
  </si>
  <si>
    <t>利用者数合計／直接処遇常勤換算（人）</t>
    <rPh sb="0" eb="3">
      <t>リヨウシャ</t>
    </rPh>
    <rPh sb="3" eb="4">
      <t>スウ</t>
    </rPh>
    <rPh sb="4" eb="6">
      <t>ゴウケイ</t>
    </rPh>
    <phoneticPr fontId="1"/>
  </si>
  <si>
    <t>介護保険サービス回数／直接処遇常勤換算（回）</t>
    <rPh sb="0" eb="2">
      <t>カイゴ</t>
    </rPh>
    <rPh sb="2" eb="4">
      <t>ホケン</t>
    </rPh>
    <rPh sb="8" eb="10">
      <t>カイスウ</t>
    </rPh>
    <rPh sb="20" eb="21">
      <t>カイ</t>
    </rPh>
    <phoneticPr fontId="1"/>
  </si>
  <si>
    <t>介護保険サービス回数／全常勤換算（回）</t>
    <rPh sb="0" eb="2">
      <t>カイゴ</t>
    </rPh>
    <rPh sb="2" eb="4">
      <t>ホケン</t>
    </rPh>
    <rPh sb="8" eb="10">
      <t>カイスウ</t>
    </rPh>
    <phoneticPr fontId="1"/>
  </si>
  <si>
    <t>障害福祉サービス回数／直接処遇常勤換算（回）</t>
    <rPh sb="0" eb="2">
      <t>ショウガイ</t>
    </rPh>
    <rPh sb="2" eb="4">
      <t>フクシ</t>
    </rPh>
    <rPh sb="8" eb="10">
      <t>カイスウ</t>
    </rPh>
    <phoneticPr fontId="1"/>
  </si>
  <si>
    <t>障害福祉サービス回数／全常勤換算（回）</t>
    <rPh sb="0" eb="2">
      <t>ショウガイ</t>
    </rPh>
    <rPh sb="2" eb="4">
      <t>フクシ</t>
    </rPh>
    <rPh sb="8" eb="10">
      <t>カイスウ</t>
    </rPh>
    <phoneticPr fontId="1"/>
  </si>
  <si>
    <t>サービス回数合計／直接処遇常勤換算（回）</t>
    <rPh sb="4" eb="6">
      <t>カイスウ</t>
    </rPh>
    <rPh sb="6" eb="8">
      <t>ゴウケイ</t>
    </rPh>
    <phoneticPr fontId="1"/>
  </si>
  <si>
    <t>サービス回数合計／全常勤換算（回）</t>
    <rPh sb="4" eb="6">
      <t>カイスウ</t>
    </rPh>
    <rPh sb="6" eb="8">
      <t>ゴウケイ</t>
    </rPh>
    <phoneticPr fontId="1"/>
  </si>
  <si>
    <t>要介護利用者一人当たりサービス回数（回）</t>
    <phoneticPr fontId="1"/>
  </si>
  <si>
    <t>介護保険利用者数／全常勤換算（人）</t>
    <rPh sb="0" eb="2">
      <t>カイゴ</t>
    </rPh>
    <rPh sb="2" eb="4">
      <t>ホケン</t>
    </rPh>
    <rPh sb="4" eb="7">
      <t>リヨウシャ</t>
    </rPh>
    <rPh sb="7" eb="8">
      <t>スウ</t>
    </rPh>
    <phoneticPr fontId="1"/>
  </si>
  <si>
    <t>その他支出計</t>
    <rPh sb="2" eb="3">
      <t>タ</t>
    </rPh>
    <rPh sb="3" eb="5">
      <t>シシュツ</t>
    </rPh>
    <rPh sb="5" eb="6">
      <t>ケイ</t>
    </rPh>
    <phoneticPr fontId="1"/>
  </si>
  <si>
    <t>その他費用計</t>
    <rPh sb="2" eb="3">
      <t>タ</t>
    </rPh>
    <rPh sb="3" eb="5">
      <t>ヒヨウ</t>
    </rPh>
    <rPh sb="5" eb="6">
      <t>ケイ</t>
    </rPh>
    <phoneticPr fontId="1"/>
  </si>
  <si>
    <t>総合事業のその他＋独自・受託事業</t>
    <rPh sb="0" eb="2">
      <t>ソウゴウ</t>
    </rPh>
    <rPh sb="2" eb="4">
      <t>ジギョウ</t>
    </rPh>
    <rPh sb="7" eb="8">
      <t>タ</t>
    </rPh>
    <rPh sb="9" eb="11">
      <t>ドクジ</t>
    </rPh>
    <rPh sb="12" eb="14">
      <t>ジュタク</t>
    </rPh>
    <rPh sb="14" eb="16">
      <t>ジギョウ</t>
    </rPh>
    <phoneticPr fontId="1"/>
  </si>
  <si>
    <t>介護保険の予防・介護給付
＋総合事業要支援1.2</t>
    <rPh sb="0" eb="2">
      <t>カイゴ</t>
    </rPh>
    <rPh sb="2" eb="4">
      <t>ホケン</t>
    </rPh>
    <rPh sb="5" eb="7">
      <t>ヨボウ</t>
    </rPh>
    <rPh sb="8" eb="10">
      <t>カイゴ</t>
    </rPh>
    <rPh sb="10" eb="12">
      <t>キュウフ</t>
    </rPh>
    <rPh sb="14" eb="16">
      <t>ソウゴウ</t>
    </rPh>
    <rPh sb="16" eb="18">
      <t>ジギョウ</t>
    </rPh>
    <rPh sb="18" eb="21">
      <t>ヨウシエン</t>
    </rPh>
    <phoneticPr fontId="1"/>
  </si>
  <si>
    <t>介護保険事業収益計</t>
    <rPh sb="0" eb="2">
      <t>カイゴ</t>
    </rPh>
    <rPh sb="2" eb="4">
      <t>ホケン</t>
    </rPh>
    <rPh sb="4" eb="6">
      <t>ジギョウ</t>
    </rPh>
    <rPh sb="6" eb="8">
      <t>シュウエキ</t>
    </rPh>
    <rPh sb="8" eb="9">
      <t>ケイ</t>
    </rPh>
    <phoneticPr fontId="1"/>
  </si>
  <si>
    <t>総合事業のその他＋
独自・受託事業</t>
    <rPh sb="0" eb="2">
      <t>ソウゴウ</t>
    </rPh>
    <rPh sb="2" eb="4">
      <t>ジギョウ</t>
    </rPh>
    <rPh sb="7" eb="8">
      <t>タ</t>
    </rPh>
    <rPh sb="10" eb="12">
      <t>ドクジ</t>
    </rPh>
    <rPh sb="13" eb="15">
      <t>ジュタク</t>
    </rPh>
    <rPh sb="15" eb="17">
      <t>ジギョウ</t>
    </rPh>
    <phoneticPr fontId="1"/>
  </si>
  <si>
    <t>増減(人)</t>
    <phoneticPr fontId="1"/>
  </si>
  <si>
    <t>障害福祉等事業収益計</t>
    <rPh sb="4" eb="5">
      <t>トウ</t>
    </rPh>
    <rPh sb="7" eb="9">
      <t>シュウエキ</t>
    </rPh>
    <phoneticPr fontId="1"/>
  </si>
  <si>
    <t>障害福祉サービス
事業収益合計</t>
    <rPh sb="11" eb="13">
      <t>シュウエキ</t>
    </rPh>
    <rPh sb="13" eb="15">
      <t>ゴウケイ</t>
    </rPh>
    <phoneticPr fontId="1"/>
  </si>
  <si>
    <t>障害福祉サービス
事業収益合計</t>
    <rPh sb="12" eb="13">
      <t>エキ</t>
    </rPh>
    <rPh sb="13" eb="15">
      <t>ゴウケイ</t>
    </rPh>
    <phoneticPr fontId="1"/>
  </si>
  <si>
    <t>▼C＝ＡＢ以外の収入（年間で入力）</t>
    <rPh sb="5" eb="7">
      <t>イガイ</t>
    </rPh>
    <rPh sb="8" eb="10">
      <t>シュウニュウ</t>
    </rPh>
    <rPh sb="11" eb="13">
      <t>ネンカン</t>
    </rPh>
    <rPh sb="14" eb="16">
      <t>ニュウリョク</t>
    </rPh>
    <phoneticPr fontId="1"/>
  </si>
  <si>
    <t>▼収入合計＝Ａ：会計計上分合計＋Ｂ：会計未計上分合計＋Ｃ：ＡＢ以外の収入合計</t>
    <rPh sb="1" eb="3">
      <t>シュウニュウ</t>
    </rPh>
    <rPh sb="3" eb="5">
      <t>ゴウケイ</t>
    </rPh>
    <rPh sb="8" eb="10">
      <t>カイケイ</t>
    </rPh>
    <rPh sb="10" eb="12">
      <t>ケイジョウ</t>
    </rPh>
    <rPh sb="12" eb="13">
      <t>ブン</t>
    </rPh>
    <rPh sb="13" eb="15">
      <t>ゴウケイ</t>
    </rPh>
    <rPh sb="18" eb="20">
      <t>カイケイ</t>
    </rPh>
    <rPh sb="20" eb="23">
      <t>ミケイジョウ</t>
    </rPh>
    <rPh sb="23" eb="24">
      <t>ブン</t>
    </rPh>
    <rPh sb="34" eb="36">
      <t>シュウニュウ</t>
    </rPh>
    <phoneticPr fontId="1"/>
  </si>
  <si>
    <t>Ｃ＝ＡＢ以外の収入合計</t>
    <rPh sb="4" eb="6">
      <t>イガイ</t>
    </rPh>
    <rPh sb="7" eb="9">
      <t>シュウニュウ</t>
    </rPh>
    <rPh sb="9" eb="11">
      <t>ゴウケイ</t>
    </rPh>
    <phoneticPr fontId="1"/>
  </si>
  <si>
    <t>Ｃ=ＡＢ以外の収入合計を月々に割振（/12）</t>
    <rPh sb="4" eb="6">
      <t>イガイ</t>
    </rPh>
    <rPh sb="7" eb="9">
      <t>シュウニュウ</t>
    </rPh>
    <rPh sb="9" eb="11">
      <t>ゴウケイ</t>
    </rPh>
    <rPh sb="12" eb="14">
      <t>ツキヅキ</t>
    </rPh>
    <rPh sb="15" eb="16">
      <t>ワリ</t>
    </rPh>
    <rPh sb="16" eb="17">
      <t>シン</t>
    </rPh>
    <phoneticPr fontId="1"/>
  </si>
  <si>
    <t>▼合計＿月別  （Ａ：会計計上分＋Ｂ：会計未計上分＋Ｃ：ＡＢ以外の収入）</t>
    <rPh sb="1" eb="3">
      <t>ゴウケイ</t>
    </rPh>
    <rPh sb="4" eb="6">
      <t>ツキベツ</t>
    </rPh>
    <phoneticPr fontId="1"/>
  </si>
  <si>
    <t>Ｄ＝費用合計</t>
    <rPh sb="2" eb="4">
      <t>ヒヨウ</t>
    </rPh>
    <rPh sb="4" eb="6">
      <t>ゴウケイ</t>
    </rPh>
    <phoneticPr fontId="1"/>
  </si>
  <si>
    <t>Ｅ＝費用合計</t>
    <rPh sb="2" eb="4">
      <t>ヒヨウ</t>
    </rPh>
    <rPh sb="4" eb="6">
      <t>ゴウケイ</t>
    </rPh>
    <phoneticPr fontId="1"/>
  </si>
  <si>
    <t>▼Ｆ＝ＤＥ以外の支出</t>
    <rPh sb="5" eb="7">
      <t>イガイ</t>
    </rPh>
    <rPh sb="8" eb="10">
      <t>シシュツ</t>
    </rPh>
    <phoneticPr fontId="1"/>
  </si>
  <si>
    <t>▼合計＿四半期別 （Ａ：会計計上分＋Ｂ：会計未計上分＋Ｃ：ＡＢ以外の収入）</t>
    <rPh sb="1" eb="3">
      <t>ゴウケイ</t>
    </rPh>
    <phoneticPr fontId="1"/>
  </si>
  <si>
    <t>Ｃ=ＡＢ以外の収入合計を月々に割振</t>
    <phoneticPr fontId="1"/>
  </si>
  <si>
    <t>Ｃ=ＡＢ以外の合計を月々に割振</t>
    <phoneticPr fontId="1"/>
  </si>
  <si>
    <t>その他収入計（円）</t>
    <rPh sb="2" eb="3">
      <t>タ</t>
    </rPh>
    <rPh sb="3" eb="5">
      <t>シュウニュウ</t>
    </rPh>
    <rPh sb="5" eb="6">
      <t>ケイ</t>
    </rPh>
    <phoneticPr fontId="1"/>
  </si>
  <si>
    <t>その他収入前月増減（円）</t>
    <rPh sb="5" eb="7">
      <t>ゼンゲツ</t>
    </rPh>
    <rPh sb="7" eb="9">
      <t>ゾウゲン</t>
    </rPh>
    <phoneticPr fontId="1"/>
  </si>
  <si>
    <t>障害福祉サービス事業収益合計（円）</t>
    <rPh sb="0" eb="2">
      <t>ショウガイ</t>
    </rPh>
    <rPh sb="2" eb="4">
      <t>フクシ</t>
    </rPh>
    <rPh sb="8" eb="10">
      <t>ジギョウ</t>
    </rPh>
    <rPh sb="10" eb="12">
      <t>シュウエキ</t>
    </rPh>
    <rPh sb="12" eb="14">
      <t>ゴウケイ</t>
    </rPh>
    <phoneticPr fontId="1"/>
  </si>
  <si>
    <t>介護収益前月増減（円）</t>
    <rPh sb="0" eb="2">
      <t>カイゴ</t>
    </rPh>
    <rPh sb="4" eb="6">
      <t>ゼンゲツ</t>
    </rPh>
    <rPh sb="6" eb="8">
      <t>ゾウゲン</t>
    </rPh>
    <phoneticPr fontId="1"/>
  </si>
  <si>
    <t>障害収益前月増減（円）</t>
    <rPh sb="4" eb="6">
      <t>ゼンゲツ</t>
    </rPh>
    <rPh sb="6" eb="8">
      <t>ゾウゲン</t>
    </rPh>
    <phoneticPr fontId="1"/>
  </si>
  <si>
    <t>介護保険事業収益
／直接処遇常勤換算（円）</t>
    <rPh sb="0" eb="2">
      <t>カイゴ</t>
    </rPh>
    <rPh sb="2" eb="4">
      <t>ホケン</t>
    </rPh>
    <rPh sb="4" eb="6">
      <t>ジギョウ</t>
    </rPh>
    <rPh sb="6" eb="8">
      <t>シュウエキ</t>
    </rPh>
    <rPh sb="19" eb="20">
      <t>エン</t>
    </rPh>
    <phoneticPr fontId="1"/>
  </si>
  <si>
    <t>介護保険事業収益
／全常勤換算（円）</t>
    <rPh sb="0" eb="2">
      <t>カイゴ</t>
    </rPh>
    <rPh sb="2" eb="4">
      <t>ホケン</t>
    </rPh>
    <phoneticPr fontId="1"/>
  </si>
  <si>
    <t>障害福祉サービス事業収益
／直接処遇常勤換算（円）</t>
    <rPh sb="0" eb="2">
      <t>ショウガイ</t>
    </rPh>
    <rPh sb="2" eb="4">
      <t>フクシ</t>
    </rPh>
    <phoneticPr fontId="1"/>
  </si>
  <si>
    <t>障害福祉サービス事業収益
／全常勤換算（円）</t>
    <rPh sb="0" eb="2">
      <t>ショウガイ</t>
    </rPh>
    <rPh sb="2" eb="4">
      <t>フクシ</t>
    </rPh>
    <phoneticPr fontId="1"/>
  </si>
  <si>
    <t>収入合計
／直接処遇常勤換算（円）</t>
    <rPh sb="2" eb="4">
      <t>ゴウケイ</t>
    </rPh>
    <phoneticPr fontId="1"/>
  </si>
  <si>
    <t>収入合計
／全常勤換算（円）</t>
    <phoneticPr fontId="1"/>
  </si>
  <si>
    <t>収入合計
／利用者数合計（円）</t>
    <rPh sb="0" eb="2">
      <t>シュウニュウ</t>
    </rPh>
    <rPh sb="2" eb="4">
      <t>ゴウケイ</t>
    </rPh>
    <phoneticPr fontId="1"/>
  </si>
  <si>
    <t>介護保険事業収益
／介護保険利用者数（円）</t>
    <rPh sb="0" eb="2">
      <t>カイゴ</t>
    </rPh>
    <rPh sb="2" eb="4">
      <t>ホケン</t>
    </rPh>
    <rPh sb="4" eb="6">
      <t>ジギョウ</t>
    </rPh>
    <phoneticPr fontId="1"/>
  </si>
  <si>
    <r>
      <t>障害福祉サービス事業収益
／</t>
    </r>
    <r>
      <rPr>
        <sz val="9"/>
        <rFont val="ＭＳ Ｐゴシック"/>
        <family val="3"/>
        <charset val="128"/>
      </rPr>
      <t>障害福祉サービス利用者数（円）</t>
    </r>
    <rPh sb="0" eb="2">
      <t>ショウガイ</t>
    </rPh>
    <rPh sb="2" eb="4">
      <t>フクシ</t>
    </rPh>
    <rPh sb="8" eb="10">
      <t>ジギョウ</t>
    </rPh>
    <phoneticPr fontId="1"/>
  </si>
  <si>
    <t>→解説：Ａ：会計計上分＋Ｂ：会計未計上分＋Ｃ：ＡＢ以外の収入</t>
    <rPh sb="6" eb="8">
      <t>カイケイ</t>
    </rPh>
    <rPh sb="8" eb="10">
      <t>ケイジョウ</t>
    </rPh>
    <rPh sb="10" eb="11">
      <t>ブン</t>
    </rPh>
    <rPh sb="14" eb="16">
      <t>カイケイ</t>
    </rPh>
    <rPh sb="16" eb="19">
      <t>ミケイジョウ</t>
    </rPh>
    <rPh sb="19" eb="20">
      <t>ブン</t>
    </rPh>
    <rPh sb="25" eb="27">
      <t>イガイ</t>
    </rPh>
    <rPh sb="28" eb="30">
      <t>シュウニュウ</t>
    </rPh>
    <phoneticPr fontId="1"/>
  </si>
  <si>
    <t>介護保険事業収益計（円）</t>
    <rPh sb="0" eb="2">
      <t>カイゴ</t>
    </rPh>
    <rPh sb="2" eb="4">
      <t>ホケン</t>
    </rPh>
    <rPh sb="4" eb="6">
      <t>ジギョウ</t>
    </rPh>
    <rPh sb="6" eb="8">
      <t>シュウエキ</t>
    </rPh>
    <rPh sb="8" eb="9">
      <t>ケイ</t>
    </rPh>
    <phoneticPr fontId="1"/>
  </si>
  <si>
    <t>障害福祉サービス事業収益計（円）</t>
    <rPh sb="0" eb="2">
      <t>ショウガイ</t>
    </rPh>
    <rPh sb="2" eb="4">
      <t>フクシ</t>
    </rPh>
    <rPh sb="8" eb="10">
      <t>ジギョウ</t>
    </rPh>
    <rPh sb="10" eb="12">
      <t>シュウエキ</t>
    </rPh>
    <rPh sb="12" eb="13">
      <t>ケイ</t>
    </rPh>
    <phoneticPr fontId="1"/>
  </si>
  <si>
    <t>介護保険
事業収益合計</t>
    <rPh sb="0" eb="2">
      <t>カイゴ</t>
    </rPh>
    <rPh sb="2" eb="4">
      <t>ホケン</t>
    </rPh>
    <rPh sb="5" eb="7">
      <t>ジギョウ</t>
    </rPh>
    <rPh sb="7" eb="9">
      <t>シュウエキ</t>
    </rPh>
    <rPh sb="9" eb="11">
      <t>ゴウケイ</t>
    </rPh>
    <phoneticPr fontId="1"/>
  </si>
  <si>
    <t>その他収入合計</t>
    <rPh sb="2" eb="3">
      <t>タ</t>
    </rPh>
    <rPh sb="3" eb="5">
      <t>シュウニュウ</t>
    </rPh>
    <rPh sb="5" eb="7">
      <t>ゴウケイ</t>
    </rPh>
    <phoneticPr fontId="1"/>
  </si>
  <si>
    <t>介護保険事業収益／直接処遇常勤換算（円）</t>
    <rPh sb="0" eb="2">
      <t>カイゴ</t>
    </rPh>
    <rPh sb="2" eb="4">
      <t>ホケン</t>
    </rPh>
    <rPh sb="4" eb="6">
      <t>ジギョウ</t>
    </rPh>
    <rPh sb="6" eb="8">
      <t>シュウエキ</t>
    </rPh>
    <rPh sb="18" eb="19">
      <t>エン</t>
    </rPh>
    <phoneticPr fontId="1"/>
  </si>
  <si>
    <t>介護保険事業収益／全常勤換算（円）</t>
    <rPh sb="0" eb="2">
      <t>カイゴ</t>
    </rPh>
    <rPh sb="2" eb="4">
      <t>ホケン</t>
    </rPh>
    <phoneticPr fontId="1"/>
  </si>
  <si>
    <t>障害福祉サービス事業収益／直接処遇常勤換算（円）</t>
    <rPh sb="0" eb="2">
      <t>ショウガイ</t>
    </rPh>
    <rPh sb="2" eb="4">
      <t>フクシ</t>
    </rPh>
    <phoneticPr fontId="1"/>
  </si>
  <si>
    <t>障害福祉サービス事業収益／全常勤換算（円）</t>
    <rPh sb="0" eb="2">
      <t>ショウガイ</t>
    </rPh>
    <rPh sb="2" eb="4">
      <t>フクシ</t>
    </rPh>
    <phoneticPr fontId="1"/>
  </si>
  <si>
    <t>収入合計／直接処遇常勤換算（円）</t>
    <rPh sb="2" eb="4">
      <t>ゴウケイ</t>
    </rPh>
    <phoneticPr fontId="1"/>
  </si>
  <si>
    <t>収入合計／全常勤換算（円）</t>
    <phoneticPr fontId="1"/>
  </si>
  <si>
    <t>介護保険事業収益／介護保険利用者数（円）</t>
    <rPh sb="0" eb="2">
      <t>カイゴ</t>
    </rPh>
    <rPh sb="2" eb="4">
      <t>ホケン</t>
    </rPh>
    <rPh sb="4" eb="6">
      <t>ジギョウ</t>
    </rPh>
    <phoneticPr fontId="1"/>
  </si>
  <si>
    <t>障害福祉サービス事業収益／障害福祉サービス利用者数（円）</t>
    <rPh sb="0" eb="2">
      <t>ショウガイ</t>
    </rPh>
    <rPh sb="2" eb="4">
      <t>フクシ</t>
    </rPh>
    <rPh sb="8" eb="10">
      <t>ジギョウ</t>
    </rPh>
    <rPh sb="10" eb="12">
      <t>シュウエキ</t>
    </rPh>
    <rPh sb="13" eb="15">
      <t>ショウガイ</t>
    </rPh>
    <phoneticPr fontId="1"/>
  </si>
  <si>
    <t>収入合計／利用者数合計（円）</t>
    <rPh sb="0" eb="2">
      <t>シュウニュウ</t>
    </rPh>
    <rPh sb="2" eb="4">
      <t>ゴウケイ</t>
    </rPh>
    <phoneticPr fontId="1"/>
  </si>
  <si>
    <t>▼Ｄ＝事業活動にかかる支出　※当月に発生した経費・費用で、会計に計上されていたら入れる</t>
    <rPh sb="3" eb="5">
      <t>ジギョウ</t>
    </rPh>
    <rPh sb="5" eb="7">
      <t>カツドウ</t>
    </rPh>
    <rPh sb="11" eb="13">
      <t>シシュツ</t>
    </rPh>
    <rPh sb="40" eb="41">
      <t>イ</t>
    </rPh>
    <phoneticPr fontId="1"/>
  </si>
  <si>
    <t>▼Ｅ＝未計上分　※当月に支出すべき経費・費用で、会計に計上されていない分（潜在的支出）</t>
    <rPh sb="3" eb="6">
      <t>ミケイジョウ</t>
    </rPh>
    <rPh sb="6" eb="7">
      <t>ブン</t>
    </rPh>
    <rPh sb="9" eb="11">
      <t>トウゲツ</t>
    </rPh>
    <rPh sb="12" eb="14">
      <t>シシュツ</t>
    </rPh>
    <rPh sb="20" eb="22">
      <t>ヒヨウ</t>
    </rPh>
    <rPh sb="24" eb="26">
      <t>カイケイ</t>
    </rPh>
    <rPh sb="27" eb="29">
      <t>ケイジョウ</t>
    </rPh>
    <rPh sb="35" eb="36">
      <t>ブン</t>
    </rPh>
    <rPh sb="37" eb="39">
      <t>センザイ</t>
    </rPh>
    <rPh sb="39" eb="40">
      <t>テキ</t>
    </rPh>
    <rPh sb="40" eb="42">
      <t>シシュツ</t>
    </rPh>
    <phoneticPr fontId="1"/>
  </si>
  <si>
    <t>Ｆ＝ＤＥ以外の支出合計</t>
    <rPh sb="4" eb="6">
      <t>イガイ</t>
    </rPh>
    <rPh sb="7" eb="9">
      <t>シシュツ</t>
    </rPh>
    <rPh sb="9" eb="11">
      <t>ゴウケイ</t>
    </rPh>
    <phoneticPr fontId="1"/>
  </si>
  <si>
    <t>目標達成率※２</t>
    <phoneticPr fontId="1"/>
  </si>
  <si>
    <t>介護保険事業収益合計（円）</t>
    <rPh sb="0" eb="2">
      <t>カイゴ</t>
    </rPh>
    <rPh sb="2" eb="4">
      <t>ホケン</t>
    </rPh>
    <rPh sb="4" eb="6">
      <t>ジギョウ</t>
    </rPh>
    <rPh sb="6" eb="8">
      <t>シュウエキ</t>
    </rPh>
    <rPh sb="8" eb="9">
      <t>ゴウ</t>
    </rPh>
    <rPh sb="9" eb="10">
      <t>ケイ</t>
    </rPh>
    <rPh sb="11" eb="12">
      <t>エン</t>
    </rPh>
    <phoneticPr fontId="1"/>
  </si>
  <si>
    <t>その他収入合計（円）</t>
    <rPh sb="2" eb="3">
      <t>タ</t>
    </rPh>
    <rPh sb="3" eb="5">
      <t>シュウニュウ</t>
    </rPh>
    <rPh sb="5" eb="6">
      <t>ゴウ</t>
    </rPh>
    <rPh sb="6" eb="7">
      <t>ケイ</t>
    </rPh>
    <phoneticPr fontId="1"/>
  </si>
  <si>
    <t>→解説：障害福祉サービス事業収益合計（Ａ：会計計上分＋Ｂ：会計未計上分＋Ｃ：ＡＢ以外の収入）</t>
    <rPh sb="4" eb="6">
      <t>ショウガイ</t>
    </rPh>
    <rPh sb="6" eb="8">
      <t>フクシ</t>
    </rPh>
    <rPh sb="12" eb="14">
      <t>ジギョウ</t>
    </rPh>
    <rPh sb="14" eb="16">
      <t>シュウエキ</t>
    </rPh>
    <rPh sb="16" eb="18">
      <t>ゴウケイ</t>
    </rPh>
    <rPh sb="21" eb="23">
      <t>カイケイ</t>
    </rPh>
    <rPh sb="23" eb="25">
      <t>ケイジョウ</t>
    </rPh>
    <rPh sb="25" eb="26">
      <t>ブン</t>
    </rPh>
    <rPh sb="29" eb="31">
      <t>カイケイ</t>
    </rPh>
    <rPh sb="31" eb="34">
      <t>ミケイジョウ</t>
    </rPh>
    <rPh sb="34" eb="35">
      <t>ブン</t>
    </rPh>
    <rPh sb="40" eb="42">
      <t>イガイ</t>
    </rPh>
    <rPh sb="43" eb="45">
      <t>シュウニュウ</t>
    </rPh>
    <phoneticPr fontId="1"/>
  </si>
  <si>
    <t>→解説：介護合計＋障害合計＋その他収入合計（Ａ：会計計上分＋Ｂ：会計未計上分＋Ｃ：ＡＢ以外の収入）</t>
    <rPh sb="4" eb="6">
      <t>カイゴ</t>
    </rPh>
    <rPh sb="6" eb="8">
      <t>ゴウケイ</t>
    </rPh>
    <rPh sb="9" eb="11">
      <t>ショウガイ</t>
    </rPh>
    <rPh sb="11" eb="13">
      <t>ゴウケイ</t>
    </rPh>
    <rPh sb="24" eb="26">
      <t>カイケイ</t>
    </rPh>
    <rPh sb="26" eb="28">
      <t>ケイジョウ</t>
    </rPh>
    <rPh sb="28" eb="29">
      <t>ブン</t>
    </rPh>
    <rPh sb="32" eb="34">
      <t>カイケイ</t>
    </rPh>
    <rPh sb="34" eb="37">
      <t>ミケイジョウ</t>
    </rPh>
    <rPh sb="37" eb="38">
      <t>ブン</t>
    </rPh>
    <rPh sb="43" eb="45">
      <t>イガイ</t>
    </rPh>
    <rPh sb="46" eb="48">
      <t>シュウニュウ</t>
    </rPh>
    <phoneticPr fontId="1"/>
  </si>
  <si>
    <t>→解説：介護保険事業収益合計（Ａ：会計計上分＋Ｂ：会計未計上分＋Ｃ：ＡＢ以外の収入）</t>
    <rPh sb="4" eb="6">
      <t>カイゴ</t>
    </rPh>
    <rPh sb="6" eb="8">
      <t>ホケン</t>
    </rPh>
    <rPh sb="8" eb="10">
      <t>ジギョウ</t>
    </rPh>
    <rPh sb="10" eb="12">
      <t>シュウエキ</t>
    </rPh>
    <rPh sb="12" eb="14">
      <t>ゴウケイ</t>
    </rPh>
    <rPh sb="17" eb="19">
      <t>カイケイ</t>
    </rPh>
    <rPh sb="19" eb="21">
      <t>ケイジョウ</t>
    </rPh>
    <rPh sb="21" eb="22">
      <t>ブン</t>
    </rPh>
    <rPh sb="25" eb="27">
      <t>カイケイ</t>
    </rPh>
    <rPh sb="27" eb="30">
      <t>ミケイジョウ</t>
    </rPh>
    <rPh sb="30" eb="31">
      <t>ブン</t>
    </rPh>
    <rPh sb="36" eb="38">
      <t>イガイ</t>
    </rPh>
    <rPh sb="39" eb="41">
      <t>シュウニュウ</t>
    </rPh>
    <phoneticPr fontId="1"/>
  </si>
  <si>
    <t>※１：介護予防・生活支援サービス事業利用者で基本チェックリスト該当者＋限度額を超えた</t>
    <phoneticPr fontId="1"/>
  </si>
  <si>
    <t xml:space="preserve">      社協の独自事業や受託事業利用者などを含んでいます</t>
    <phoneticPr fontId="1"/>
  </si>
  <si>
    <t>※２：介護保険事業収益合計（Ａ：会計計上分＋Ｂ：会計未計上分＋Ｃ：ＡＢ以外の収入）</t>
    <rPh sb="3" eb="5">
      <t>カイゴ</t>
    </rPh>
    <rPh sb="5" eb="7">
      <t>ホケン</t>
    </rPh>
    <rPh sb="7" eb="9">
      <t>ジギョウ</t>
    </rPh>
    <rPh sb="9" eb="11">
      <t>シュウエキ</t>
    </rPh>
    <rPh sb="11" eb="13">
      <t>ゴウケイ</t>
    </rPh>
    <rPh sb="16" eb="18">
      <t>カイケイ</t>
    </rPh>
    <rPh sb="18" eb="20">
      <t>ケイジョウ</t>
    </rPh>
    <rPh sb="20" eb="21">
      <t>ブン</t>
    </rPh>
    <rPh sb="24" eb="26">
      <t>カイケイ</t>
    </rPh>
    <rPh sb="26" eb="29">
      <t>ミケイジョウ</t>
    </rPh>
    <rPh sb="29" eb="30">
      <t>ブン</t>
    </rPh>
    <rPh sb="35" eb="37">
      <t>イガイ</t>
    </rPh>
    <rPh sb="38" eb="40">
      <t>シュウニュウ</t>
    </rPh>
    <phoneticPr fontId="1"/>
  </si>
  <si>
    <t>※３：障害福祉サービス事業収益合計（Ａ：会計計上分＋Ｂ：会計未計上分＋Ｃ：ＡＢ以外の収入）</t>
    <rPh sb="3" eb="5">
      <t>ショウガイ</t>
    </rPh>
    <rPh sb="5" eb="7">
      <t>フクシ</t>
    </rPh>
    <rPh sb="11" eb="13">
      <t>ジギョウ</t>
    </rPh>
    <rPh sb="13" eb="15">
      <t>シュウエキ</t>
    </rPh>
    <rPh sb="15" eb="17">
      <t>ゴウケイ</t>
    </rPh>
    <rPh sb="20" eb="22">
      <t>カイケイ</t>
    </rPh>
    <rPh sb="22" eb="24">
      <t>ケイジョウ</t>
    </rPh>
    <rPh sb="24" eb="25">
      <t>ブン</t>
    </rPh>
    <rPh sb="28" eb="30">
      <t>カイケイ</t>
    </rPh>
    <rPh sb="30" eb="33">
      <t>ミケイジョウ</t>
    </rPh>
    <rPh sb="33" eb="34">
      <t>ブン</t>
    </rPh>
    <rPh sb="39" eb="41">
      <t>イガイ</t>
    </rPh>
    <rPh sb="42" eb="44">
      <t>シュウニュウ</t>
    </rPh>
    <phoneticPr fontId="1"/>
  </si>
  <si>
    <t>※４：介護合計＋障害合計＋その他収入合計（Ａ：会計計上分＋Ｂ：会計未計上分＋Ｃ：ＡＢ以外の収入）</t>
    <rPh sb="3" eb="5">
      <t>カイゴ</t>
    </rPh>
    <rPh sb="5" eb="7">
      <t>ゴウケイ</t>
    </rPh>
    <rPh sb="8" eb="10">
      <t>ショウガイ</t>
    </rPh>
    <rPh sb="10" eb="12">
      <t>ゴウケイ</t>
    </rPh>
    <rPh sb="23" eb="25">
      <t>カイケイ</t>
    </rPh>
    <rPh sb="25" eb="27">
      <t>ケイジョウ</t>
    </rPh>
    <rPh sb="27" eb="28">
      <t>ブン</t>
    </rPh>
    <rPh sb="31" eb="33">
      <t>カイケイ</t>
    </rPh>
    <rPh sb="33" eb="36">
      <t>ミケイジョウ</t>
    </rPh>
    <rPh sb="36" eb="37">
      <t>ブン</t>
    </rPh>
    <rPh sb="42" eb="44">
      <t>イガイ</t>
    </rPh>
    <rPh sb="45" eb="47">
      <t>シュウニュウ</t>
    </rPh>
    <phoneticPr fontId="1"/>
  </si>
  <si>
    <t>合計※４/直接職員常勤換算一人当たり</t>
    <phoneticPr fontId="1"/>
  </si>
  <si>
    <t>合計※４/全職員常勤換算一人当たり</t>
    <phoneticPr fontId="1"/>
  </si>
  <si>
    <t>利用者一人当たり合計※４</t>
    <rPh sb="0" eb="3">
      <t>リヨウシャ</t>
    </rPh>
    <rPh sb="3" eb="5">
      <t>ヒトリ</t>
    </rPh>
    <rPh sb="8" eb="10">
      <t>ゴウケイ</t>
    </rPh>
    <phoneticPr fontId="1"/>
  </si>
  <si>
    <t>利用者一人当たり合計※４</t>
    <phoneticPr fontId="1"/>
  </si>
  <si>
    <t>上記合計（人）</t>
    <rPh sb="0" eb="2">
      <t>ジョウキ</t>
    </rPh>
    <rPh sb="2" eb="4">
      <t>ゴウケイ</t>
    </rPh>
    <phoneticPr fontId="1"/>
  </si>
  <si>
    <t>総計（人）</t>
    <rPh sb="0" eb="2">
      <t>ソウケイ</t>
    </rPh>
    <phoneticPr fontId="1"/>
  </si>
  <si>
    <t>上記合計（回）</t>
    <rPh sb="0" eb="2">
      <t>ジョウキ</t>
    </rPh>
    <rPh sb="2" eb="4">
      <t>ゴウケイ</t>
    </rPh>
    <phoneticPr fontId="1"/>
  </si>
  <si>
    <t>総計（回）</t>
    <rPh sb="0" eb="2">
      <t>ソウケイ</t>
    </rPh>
    <phoneticPr fontId="1"/>
  </si>
  <si>
    <t>▼介護保険事業等</t>
    <rPh sb="5" eb="7">
      <t>ジギョウ</t>
    </rPh>
    <rPh sb="7" eb="8">
      <t>トウ</t>
    </rPh>
    <phoneticPr fontId="1"/>
  </si>
  <si>
    <t>▼介護保険事業等＋▼障害福祉サービス</t>
    <rPh sb="5" eb="7">
      <t>ジギョウ</t>
    </rPh>
    <rPh sb="7" eb="8">
      <t>トウ</t>
    </rPh>
    <rPh sb="12" eb="14">
      <t>フクシ</t>
    </rPh>
    <phoneticPr fontId="1"/>
  </si>
  <si>
    <t>介護保険総計+障害合計</t>
    <rPh sb="0" eb="2">
      <t>カイゴ</t>
    </rPh>
    <rPh sb="2" eb="4">
      <t>ホケン</t>
    </rPh>
    <rPh sb="4" eb="6">
      <t>ソウケイ</t>
    </rPh>
    <rPh sb="7" eb="9">
      <t>ショウガイ</t>
    </rPh>
    <rPh sb="9" eb="11">
      <t>ゴウケイ</t>
    </rPh>
    <phoneticPr fontId="1"/>
  </si>
  <si>
    <t>介護／障害利用者（比率）</t>
    <rPh sb="0" eb="2">
      <t>カイゴ</t>
    </rPh>
    <rPh sb="3" eb="5">
      <t>ショウガイ</t>
    </rPh>
    <rPh sb="5" eb="8">
      <t>リヨウシャ</t>
    </rPh>
    <rPh sb="9" eb="11">
      <t>ヒリツ</t>
    </rPh>
    <phoneticPr fontId="1"/>
  </si>
  <si>
    <t>介護保険総計</t>
    <rPh sb="0" eb="2">
      <t>カイゴ</t>
    </rPh>
    <rPh sb="2" eb="4">
      <t>ホケン</t>
    </rPh>
    <rPh sb="4" eb="6">
      <t>ソウケイ</t>
    </rPh>
    <phoneticPr fontId="1"/>
  </si>
  <si>
    <t>事業所全体</t>
    <rPh sb="0" eb="3">
      <t>ジギョウショ</t>
    </rPh>
    <rPh sb="3" eb="5">
      <t>ゼンタイ</t>
    </rPh>
    <phoneticPr fontId="1"/>
  </si>
  <si>
    <t>年度合計額</t>
    <rPh sb="0" eb="2">
      <t>ネンド</t>
    </rPh>
    <rPh sb="2" eb="4">
      <t>ゴウケイ</t>
    </rPh>
    <rPh sb="4" eb="5">
      <t>ガク</t>
    </rPh>
    <phoneticPr fontId="1"/>
  </si>
  <si>
    <t>↑D</t>
    <phoneticPr fontId="1"/>
  </si>
  <si>
    <t>↑E</t>
    <phoneticPr fontId="1"/>
  </si>
  <si>
    <t>←Ｆ</t>
    <phoneticPr fontId="1"/>
  </si>
  <si>
    <t>▼支出合計＝Ｄ：会計計上分合計＋Ｅ：会計未計上分合計＋Ｆ：ＤＥ以外の支出合計</t>
    <rPh sb="1" eb="3">
      <t>シシュツ</t>
    </rPh>
    <rPh sb="3" eb="5">
      <t>ゴウケイ</t>
    </rPh>
    <rPh sb="8" eb="10">
      <t>カイケイ</t>
    </rPh>
    <rPh sb="10" eb="12">
      <t>ケイジョウ</t>
    </rPh>
    <rPh sb="12" eb="13">
      <t>ブン</t>
    </rPh>
    <rPh sb="13" eb="15">
      <t>ゴウケイ</t>
    </rPh>
    <rPh sb="18" eb="20">
      <t>カイケイ</t>
    </rPh>
    <rPh sb="20" eb="23">
      <t>ミケイジョウ</t>
    </rPh>
    <rPh sb="23" eb="24">
      <t>ブン</t>
    </rPh>
    <rPh sb="31" eb="33">
      <t>イガイ</t>
    </rPh>
    <rPh sb="34" eb="36">
      <t>シシュツ</t>
    </rPh>
    <rPh sb="36" eb="38">
      <t>ゴウケイ</t>
    </rPh>
    <phoneticPr fontId="1"/>
  </si>
  <si>
    <r>
      <t>▼</t>
    </r>
    <r>
      <rPr>
        <b/>
        <sz val="12"/>
        <color rgb="FFFF0000"/>
        <rFont val="ＭＳ Ｐゴシック"/>
        <family val="3"/>
        <charset val="128"/>
      </rPr>
      <t>利用者数目標値</t>
    </r>
    <r>
      <rPr>
        <sz val="12"/>
        <rFont val="ＭＳ Ｐゴシック"/>
        <family val="3"/>
        <charset val="128"/>
      </rPr>
      <t>について該当する選択肢を選び、数値を入れてください</t>
    </r>
    <rPh sb="1" eb="4">
      <t>リヨウシャ</t>
    </rPh>
    <rPh sb="4" eb="5">
      <t>スウ</t>
    </rPh>
    <rPh sb="5" eb="8">
      <t>モクヒョウチ</t>
    </rPh>
    <rPh sb="12" eb="14">
      <t>ガイトウ</t>
    </rPh>
    <rPh sb="16" eb="19">
      <t>センタクシ</t>
    </rPh>
    <rPh sb="20" eb="21">
      <t>エラ</t>
    </rPh>
    <rPh sb="23" eb="25">
      <t>スウチ</t>
    </rPh>
    <rPh sb="26" eb="27">
      <t>イ</t>
    </rPh>
    <phoneticPr fontId="1"/>
  </si>
  <si>
    <r>
      <t>▼</t>
    </r>
    <r>
      <rPr>
        <b/>
        <sz val="12"/>
        <color rgb="FFFF0000"/>
        <rFont val="ＭＳ Ｐゴシック"/>
        <family val="3"/>
        <charset val="128"/>
      </rPr>
      <t>サービス回数目標値</t>
    </r>
    <r>
      <rPr>
        <sz val="12"/>
        <rFont val="ＭＳ Ｐゴシック"/>
        <family val="3"/>
        <charset val="128"/>
      </rPr>
      <t>について該当する選択肢を選び、数値を入れてください</t>
    </r>
    <rPh sb="5" eb="7">
      <t>カイスウ</t>
    </rPh>
    <rPh sb="7" eb="10">
      <t>モクヒョウチ</t>
    </rPh>
    <phoneticPr fontId="1"/>
  </si>
  <si>
    <r>
      <t>▼</t>
    </r>
    <r>
      <rPr>
        <b/>
        <sz val="12"/>
        <color rgb="FFFF0000"/>
        <rFont val="ＭＳ Ｐゴシック"/>
        <family val="3"/>
        <charset val="128"/>
      </rPr>
      <t>収入額目標値</t>
    </r>
    <r>
      <rPr>
        <sz val="12"/>
        <rFont val="ＭＳ Ｐゴシック"/>
        <family val="3"/>
        <charset val="128"/>
      </rPr>
      <t>について該当する選択肢を選び、数値を入れてください</t>
    </r>
    <rPh sb="1" eb="3">
      <t>シュウニュウ</t>
    </rPh>
    <rPh sb="3" eb="4">
      <t>ガク</t>
    </rPh>
    <rPh sb="4" eb="7">
      <t>モクヒョウチ</t>
    </rPh>
    <phoneticPr fontId="1"/>
  </si>
  <si>
    <t>介護保険事業_利用者※３</t>
    <rPh sb="0" eb="2">
      <t>カイゴ</t>
    </rPh>
    <rPh sb="2" eb="4">
      <t>ホケン</t>
    </rPh>
    <rPh sb="4" eb="6">
      <t>ジギョウ</t>
    </rPh>
    <rPh sb="7" eb="10">
      <t>リヨウシャ</t>
    </rPh>
    <phoneticPr fontId="1"/>
  </si>
  <si>
    <t>介護保険事業_回数※３</t>
    <rPh sb="7" eb="9">
      <t>カイスウ</t>
    </rPh>
    <phoneticPr fontId="1"/>
  </si>
  <si>
    <t>障害福祉サービス_利用者※４</t>
    <rPh sb="0" eb="2">
      <t>ショウガイ</t>
    </rPh>
    <rPh sb="2" eb="4">
      <t>フクシ</t>
    </rPh>
    <rPh sb="9" eb="12">
      <t>リヨウシャ</t>
    </rPh>
    <phoneticPr fontId="1"/>
  </si>
  <si>
    <t>障害福祉サービス_回数※４</t>
    <rPh sb="9" eb="11">
      <t>カイスウ</t>
    </rPh>
    <phoneticPr fontId="1"/>
  </si>
  <si>
    <t>介護保険利用者総計（総合事業・独自・受託含む）</t>
    <rPh sb="0" eb="2">
      <t>カイゴ</t>
    </rPh>
    <rPh sb="2" eb="4">
      <t>ホケン</t>
    </rPh>
    <rPh sb="4" eb="7">
      <t>リヨウシャ</t>
    </rPh>
    <rPh sb="7" eb="9">
      <t>ソウケイ</t>
    </rPh>
    <rPh sb="10" eb="12">
      <t>ソウゴウ</t>
    </rPh>
    <rPh sb="12" eb="14">
      <t>ジギョウ</t>
    </rPh>
    <rPh sb="15" eb="17">
      <t>ドクジ</t>
    </rPh>
    <rPh sb="18" eb="20">
      <t>ジュタク</t>
    </rPh>
    <rPh sb="20" eb="21">
      <t>フク</t>
    </rPh>
    <phoneticPr fontId="1"/>
  </si>
  <si>
    <t>障害福祉利用者合計（独自・受託含む）</t>
    <rPh sb="0" eb="2">
      <t>ショウガイ</t>
    </rPh>
    <rPh sb="2" eb="4">
      <t>フクシ</t>
    </rPh>
    <rPh sb="4" eb="7">
      <t>リヨウシャ</t>
    </rPh>
    <rPh sb="7" eb="9">
      <t>ゴウケイ</t>
    </rPh>
    <phoneticPr fontId="1"/>
  </si>
  <si>
    <t>障害福祉利用者合計（独自・受託含む）</t>
    <rPh sb="0" eb="2">
      <t>ショウガイ</t>
    </rPh>
    <rPh sb="2" eb="4">
      <t>フクシ</t>
    </rPh>
    <rPh sb="4" eb="7">
      <t>リヨウシャ</t>
    </rPh>
    <rPh sb="7" eb="9">
      <t>ゴウケイ</t>
    </rPh>
    <rPh sb="10" eb="12">
      <t>ドクジ</t>
    </rPh>
    <rPh sb="13" eb="15">
      <t>ジュタク</t>
    </rPh>
    <rPh sb="15" eb="16">
      <t>フク</t>
    </rPh>
    <phoneticPr fontId="1"/>
  </si>
  <si>
    <t>※４：障害者総合支援法に基づく障害福祉サービス利用者＋障害に関する独自・受託事業利用者</t>
    <rPh sb="3" eb="6">
      <t>ショウガイシャ</t>
    </rPh>
    <rPh sb="6" eb="8">
      <t>ソウゴウ</t>
    </rPh>
    <rPh sb="8" eb="10">
      <t>シエン</t>
    </rPh>
    <rPh sb="10" eb="11">
      <t>ホウ</t>
    </rPh>
    <rPh sb="12" eb="13">
      <t>モト</t>
    </rPh>
    <rPh sb="15" eb="17">
      <t>ショウガイ</t>
    </rPh>
    <rPh sb="17" eb="19">
      <t>フクシ</t>
    </rPh>
    <rPh sb="23" eb="26">
      <t>リヨウシャ</t>
    </rPh>
    <rPh sb="27" eb="29">
      <t>ショウガイ</t>
    </rPh>
    <rPh sb="30" eb="31">
      <t>カン</t>
    </rPh>
    <rPh sb="33" eb="35">
      <t>ドクジ</t>
    </rPh>
    <rPh sb="36" eb="38">
      <t>ジュタク</t>
    </rPh>
    <rPh sb="38" eb="40">
      <t>ジギョウ</t>
    </rPh>
    <rPh sb="40" eb="43">
      <t>リヨウシャ</t>
    </rPh>
    <phoneticPr fontId="1"/>
  </si>
  <si>
    <t>→解説：障害者総合支援法に基づく障害福祉サービス利用者、障害に関する独自・受託事業利用者などを含んでいます</t>
    <phoneticPr fontId="1"/>
  </si>
  <si>
    <t>→解説：障害者総合支援法に基づく障害福祉サービス利用者、障害に関する独自・受託事業利用者などを含んでいます</t>
    <phoneticPr fontId="1"/>
  </si>
  <si>
    <t>→解説：障害者総合支援法に基づく障害福祉サービス利用者、障害に関する独自・受託事業利用者などを含んでいます</t>
    <phoneticPr fontId="1"/>
  </si>
  <si>
    <t>平均介護度（実）</t>
    <rPh sb="6" eb="7">
      <t>ジツ</t>
    </rPh>
    <phoneticPr fontId="1"/>
  </si>
  <si>
    <t>平均介護度（延）</t>
    <phoneticPr fontId="1"/>
  </si>
  <si>
    <t>平均介護度（延）</t>
    <rPh sb="6" eb="7">
      <t>ノ</t>
    </rPh>
    <phoneticPr fontId="1"/>
  </si>
  <si>
    <t>集計結果＿四半期＿収入のみ（単年度）</t>
    <phoneticPr fontId="1"/>
  </si>
  <si>
    <t>集計結果＿四半期＿収入のみ(年度比較）</t>
    <phoneticPr fontId="1"/>
  </si>
  <si>
    <t>▼合計＿月別  （Ｄ：会計計上分合計＋Ｅ：会計未計上分合計+F：ＤＥ以外の支出）　</t>
    <rPh sb="1" eb="3">
      <t>ゴウケイ</t>
    </rPh>
    <rPh sb="4" eb="6">
      <t>ツキベツ</t>
    </rPh>
    <phoneticPr fontId="1"/>
  </si>
  <si>
    <t>▼合計＿四半期別   （Ｄ：会計計上分合計＋Ｅ：会計未計上分合計+F：ＤＥ以外の支出）　</t>
    <rPh sb="1" eb="3">
      <t>ゴウケイ</t>
    </rPh>
    <rPh sb="4" eb="7">
      <t>シハンキ</t>
    </rPh>
    <rPh sb="7" eb="8">
      <t>キベツ</t>
    </rPh>
    <phoneticPr fontId="1"/>
  </si>
  <si>
    <t>Fの合計を÷12</t>
    <rPh sb="2" eb="4">
      <t>ゴウケイ</t>
    </rPh>
    <phoneticPr fontId="1"/>
  </si>
  <si>
    <t>Fの合計を÷4</t>
    <rPh sb="2" eb="4">
      <t>ゴウケイ</t>
    </rPh>
    <phoneticPr fontId="1"/>
  </si>
  <si>
    <t>収入－支出</t>
    <rPh sb="0" eb="2">
      <t>シュウニュウ</t>
    </rPh>
    <rPh sb="3" eb="5">
      <t>シシュツ</t>
    </rPh>
    <phoneticPr fontId="1"/>
  </si>
  <si>
    <t>→解説：（Ａ+B+C)-（D+E+F)</t>
    <phoneticPr fontId="1"/>
  </si>
  <si>
    <t>→解説：（Ａ+B+C)-（D+E+F)</t>
    <phoneticPr fontId="1"/>
  </si>
  <si>
    <t>　・経営改善に向けて計画的に取り組んでいくため、目標値の設定は必要です。　
　・本シートは目標値の達成度合いを評価することができます。
　・目標値を入力して、シートの効果的活用を図ってください。
　　※目標値を入力しなくても本シートは利用できます。</t>
    <rPh sb="40" eb="41">
      <t>ホン</t>
    </rPh>
    <rPh sb="45" eb="48">
      <t>モクヒョウチ</t>
    </rPh>
    <rPh sb="49" eb="51">
      <t>タッセイ</t>
    </rPh>
    <rPh sb="51" eb="53">
      <t>ドア</t>
    </rPh>
    <rPh sb="55" eb="57">
      <t>ヒョウカ</t>
    </rPh>
    <rPh sb="70" eb="73">
      <t>モクヒョウチ</t>
    </rPh>
    <rPh sb="74" eb="76">
      <t>ニュウリョク</t>
    </rPh>
    <rPh sb="83" eb="86">
      <t>コウカテキ</t>
    </rPh>
    <rPh sb="86" eb="88">
      <t>カツヨウ</t>
    </rPh>
    <rPh sb="89" eb="90">
      <t>ハカ</t>
    </rPh>
    <rPh sb="104" eb="107">
      <t>モクヒョウチ</t>
    </rPh>
    <rPh sb="108" eb="110">
      <t>ニュウリョク</t>
    </rPh>
    <rPh sb="115" eb="116">
      <t>ホン</t>
    </rPh>
    <rPh sb="120" eb="122">
      <t>リヨウ</t>
    </rPh>
    <phoneticPr fontId="1"/>
  </si>
  <si>
    <t>→社協独自のサービス利用者、限度額を超えた利用分の利用者（ダブルカウントしてよい）</t>
    <rPh sb="1" eb="3">
      <t>シャキョウ</t>
    </rPh>
    <rPh sb="3" eb="5">
      <t>ドクジ</t>
    </rPh>
    <rPh sb="10" eb="13">
      <t>リヨウシャ</t>
    </rPh>
    <phoneticPr fontId="1"/>
  </si>
  <si>
    <t>▼②管理会計として会計データとは別の値を入力する場合
会計処理において未収金・未払金・賞与引当金の計上や人件費などの按分が決算期のみ行われている場合には、会計データとは別にテータを計算して入力してください。</t>
    <rPh sb="90" eb="92">
      <t>ケイサン</t>
    </rPh>
    <phoneticPr fontId="1"/>
  </si>
  <si>
    <t>→介護報酬収益、介護予防報酬収益</t>
    <rPh sb="1" eb="3">
      <t>カイゴ</t>
    </rPh>
    <rPh sb="3" eb="5">
      <t>ホウシュウ</t>
    </rPh>
    <rPh sb="5" eb="7">
      <t>シュウエキ</t>
    </rPh>
    <rPh sb="8" eb="10">
      <t>カイゴ</t>
    </rPh>
    <rPh sb="10" eb="12">
      <t>ヨボウ</t>
    </rPh>
    <rPh sb="12" eb="14">
      <t>ホウシュウ</t>
    </rPh>
    <rPh sb="14" eb="16">
      <t>シュウエキ</t>
    </rPh>
    <phoneticPr fontId="1"/>
  </si>
  <si>
    <t>→利用者等利用料収益（利用料、食費、居住費、その他の利用料、指定地域外の交通費等の利用料など）</t>
    <rPh sb="1" eb="4">
      <t>リヨウシャ</t>
    </rPh>
    <rPh sb="4" eb="5">
      <t>トウ</t>
    </rPh>
    <rPh sb="5" eb="7">
      <t>リヨウ</t>
    </rPh>
    <rPh sb="7" eb="8">
      <t>リョウ</t>
    </rPh>
    <rPh sb="8" eb="10">
      <t>シュウエキ</t>
    </rPh>
    <rPh sb="11" eb="14">
      <t>リヨウリョウ</t>
    </rPh>
    <rPh sb="15" eb="17">
      <t>ショクヒ</t>
    </rPh>
    <rPh sb="18" eb="20">
      <t>キョジュウ</t>
    </rPh>
    <rPh sb="20" eb="21">
      <t>ヒ</t>
    </rPh>
    <rPh sb="24" eb="25">
      <t>タ</t>
    </rPh>
    <rPh sb="26" eb="28">
      <t>リヨウ</t>
    </rPh>
    <rPh sb="28" eb="29">
      <t>リョウ</t>
    </rPh>
    <rPh sb="30" eb="33">
      <t>シテイチ</t>
    </rPh>
    <rPh sb="33" eb="35">
      <t>イキガイ</t>
    </rPh>
    <rPh sb="36" eb="38">
      <t>コウツウ</t>
    </rPh>
    <rPh sb="38" eb="39">
      <t>ヒ</t>
    </rPh>
    <rPh sb="39" eb="40">
      <t>トウ</t>
    </rPh>
    <rPh sb="41" eb="43">
      <t>リヨウ</t>
    </rPh>
    <rPh sb="43" eb="44">
      <t>リョウ</t>
    </rPh>
    <phoneticPr fontId="1"/>
  </si>
  <si>
    <t>→上記以外のもので当該サービスに関する収益、例：補助金、受託費、その他の収益</t>
    <rPh sb="1" eb="3">
      <t>ジョウキ</t>
    </rPh>
    <rPh sb="3" eb="5">
      <t>イガイ</t>
    </rPh>
    <rPh sb="9" eb="11">
      <t>トウガイ</t>
    </rPh>
    <rPh sb="16" eb="17">
      <t>カン</t>
    </rPh>
    <rPh sb="19" eb="21">
      <t>シュウエキ</t>
    </rPh>
    <rPh sb="22" eb="23">
      <t>レイ</t>
    </rPh>
    <rPh sb="24" eb="27">
      <t>ホジョキン</t>
    </rPh>
    <rPh sb="28" eb="30">
      <t>ジュタク</t>
    </rPh>
    <rPh sb="30" eb="31">
      <t>ヒ</t>
    </rPh>
    <rPh sb="34" eb="35">
      <t>タ</t>
    </rPh>
    <rPh sb="36" eb="38">
      <t>シュウエキ</t>
    </rPh>
    <phoneticPr fontId="1"/>
  </si>
  <si>
    <r>
      <t>　・原則、</t>
    </r>
    <r>
      <rPr>
        <u/>
        <sz val="13"/>
        <rFont val="ＭＳ ゴシック"/>
        <family val="3"/>
        <charset val="128"/>
      </rPr>
      <t>一つの事業所で会計単位ごとに入力してください</t>
    </r>
    <r>
      <rPr>
        <sz val="13"/>
        <rFont val="ＭＳ ゴシック"/>
        <family val="3"/>
        <charset val="128"/>
      </rPr>
      <t>｡　
　・</t>
    </r>
    <r>
      <rPr>
        <u/>
        <sz val="13"/>
        <rFont val="ＭＳ ゴシック"/>
        <family val="3"/>
        <charset val="128"/>
      </rPr>
      <t>自動計算がされない時</t>
    </r>
    <r>
      <rPr>
        <sz val="13"/>
        <rFont val="ＭＳ ゴシック"/>
        <family val="3"/>
        <charset val="128"/>
      </rPr>
      <t>は、ファイル→オプション→数式→自動計算の設定をしてください。　
　・入力に関する具体的な説明は、各ページにあるヘルプをクリックしてください。</t>
    </r>
    <rPh sb="77" eb="79">
      <t>ニュウリョク</t>
    </rPh>
    <rPh sb="80" eb="81">
      <t>カン</t>
    </rPh>
    <rPh sb="83" eb="86">
      <t>グタイテキ</t>
    </rPh>
    <rPh sb="87" eb="89">
      <t>セツメイ</t>
    </rPh>
    <phoneticPr fontId="1"/>
  </si>
  <si>
    <t>→間接職員（サービスを提供しない管理者・経理・その他など）</t>
    <rPh sb="1" eb="3">
      <t>カンセツ</t>
    </rPh>
    <rPh sb="3" eb="5">
      <t>ショクイン</t>
    </rPh>
    <rPh sb="11" eb="13">
      <t>テイキョウ</t>
    </rPh>
    <rPh sb="16" eb="18">
      <t>カンリ</t>
    </rPh>
    <rPh sb="18" eb="19">
      <t>シャ</t>
    </rPh>
    <rPh sb="20" eb="22">
      <t>ケイリ</t>
    </rPh>
    <rPh sb="25" eb="26">
      <t>タ</t>
    </rPh>
    <phoneticPr fontId="2"/>
  </si>
  <si>
    <t>目標値の設定</t>
    <rPh sb="0" eb="3">
      <t>モクヒョウチ</t>
    </rPh>
    <rPh sb="4" eb="6">
      <t>セッテイ</t>
    </rPh>
    <phoneticPr fontId="1"/>
  </si>
  <si>
    <t>　・利用実績、経営状況を継続的に把握しましょう。
　・担当者だけではなく、組織としてデータ（事業所の状況把握）を共有しましょう。　
　・定期的にチェックをし、季節変動や前年（前月）対比をする習慣をつくりましょう。
　・データ（利用状況、収支等）変動の原因を分析しましょう。
　・経営への意識を高め、経営改善に向けた計画的取り組みにつなげる資料としましょう。</t>
    <rPh sb="52" eb="54">
      <t>ハアク</t>
    </rPh>
    <rPh sb="118" eb="120">
      <t>シュウシ</t>
    </rPh>
    <phoneticPr fontId="1"/>
  </si>
  <si>
    <t>▼入力のしかた２：介護保険と障害福祉サービスの双方を利用している場合は、それぞれに実人数をいれてください（ダブルカウントしてよい）</t>
    <phoneticPr fontId="1"/>
  </si>
  <si>
    <t xml:space="preserve">→介護予防・生活支援サービス事業で要支援１認定を受けている者 </t>
    <phoneticPr fontId="1"/>
  </si>
  <si>
    <t>基本情報＿サービス回数に戻る</t>
    <rPh sb="9" eb="11">
      <t>カイスウ</t>
    </rPh>
    <rPh sb="12" eb="13">
      <t>モド</t>
    </rPh>
    <phoneticPr fontId="1"/>
  </si>
  <si>
    <t>▼入力のしかた２：障害福祉サービスを実施していない場合は、介護保険にかかる人数のみでよい</t>
    <phoneticPr fontId="1"/>
  </si>
  <si>
    <t>→利用者本人(障害児においては、その保護者)の負担による収益</t>
    <phoneticPr fontId="1"/>
  </si>
  <si>
    <t>→介護保険の予防給付・介護給付＋介護予防・生活支援サービス事業利用者で要支援認定を受けている者</t>
    <rPh sb="6" eb="8">
      <t>ヨボウ</t>
    </rPh>
    <rPh sb="8" eb="10">
      <t>キュウフ</t>
    </rPh>
    <rPh sb="11" eb="13">
      <t>カイゴ</t>
    </rPh>
    <rPh sb="13" eb="15">
      <t>キュウフ</t>
    </rPh>
    <rPh sb="31" eb="34">
      <t>リヨウシャ</t>
    </rPh>
    <phoneticPr fontId="1"/>
  </si>
  <si>
    <t>※１：収入は（当該サービスに関する）事業所の総計であり、「C=ＡＢ以外の収入」を４で除した数値を各期に加えている</t>
    <rPh sb="3" eb="5">
      <t>シュウニュウ</t>
    </rPh>
    <rPh sb="7" eb="9">
      <t>トウガイ</t>
    </rPh>
    <rPh sb="14" eb="15">
      <t>カン</t>
    </rPh>
    <rPh sb="18" eb="21">
      <t>ジギョウショ</t>
    </rPh>
    <rPh sb="22" eb="24">
      <t>ソウケイ</t>
    </rPh>
    <phoneticPr fontId="1"/>
  </si>
  <si>
    <t>※１：支出は（当該サービスに関する）事業所の総計であり、「F=ＤＥ以外の収入」を４で除した数値を各期に加えている</t>
    <rPh sb="3" eb="5">
      <t>シシュツ</t>
    </rPh>
    <rPh sb="7" eb="9">
      <t>トウガイ</t>
    </rPh>
    <rPh sb="14" eb="15">
      <t>カン</t>
    </rPh>
    <rPh sb="18" eb="21">
      <t>ジギョウショ</t>
    </rPh>
    <rPh sb="22" eb="24">
      <t>ソウケイ</t>
    </rPh>
    <rPh sb="33" eb="35">
      <t>イガイ</t>
    </rPh>
    <rPh sb="36" eb="38">
      <t>シュウニュウ</t>
    </rPh>
    <rPh sb="42" eb="43">
      <t>ジョ</t>
    </rPh>
    <rPh sb="45" eb="47">
      <t>スウチ</t>
    </rPh>
    <rPh sb="48" eb="50">
      <t>カクキ</t>
    </rPh>
    <rPh sb="51" eb="52">
      <t>クワ</t>
    </rPh>
    <phoneticPr fontId="1"/>
  </si>
  <si>
    <t>※３：介護保険の予防・介護給付＋総合事業要支援1.2＋総合事業のその他＋独自・受託事業</t>
    <rPh sb="3" eb="5">
      <t>カイゴ</t>
    </rPh>
    <rPh sb="5" eb="7">
      <t>ホケン</t>
    </rPh>
    <rPh sb="8" eb="10">
      <t>ヨボウ</t>
    </rPh>
    <rPh sb="11" eb="13">
      <t>カイゴ</t>
    </rPh>
    <rPh sb="13" eb="15">
      <t>キュウフ</t>
    </rPh>
    <rPh sb="16" eb="18">
      <t>ソウゴウ</t>
    </rPh>
    <rPh sb="18" eb="20">
      <t>ジギョウ</t>
    </rPh>
    <rPh sb="20" eb="23">
      <t>ヨウシエン</t>
    </rPh>
    <rPh sb="27" eb="29">
      <t>ソウゴウ</t>
    </rPh>
    <rPh sb="29" eb="31">
      <t>ジギョウ</t>
    </rPh>
    <rPh sb="34" eb="35">
      <t>タ</t>
    </rPh>
    <rPh sb="36" eb="38">
      <t>ドクジ</t>
    </rPh>
    <rPh sb="39" eb="41">
      <t>ジュタク</t>
    </rPh>
    <rPh sb="41" eb="43">
      <t>ジギョウ</t>
    </rPh>
    <phoneticPr fontId="1"/>
  </si>
  <si>
    <t>介護保険事業_収入※１</t>
    <rPh sb="7" eb="9">
      <t>シュウニュウ</t>
    </rPh>
    <phoneticPr fontId="1"/>
  </si>
  <si>
    <t>障害福祉サービス_収入※１</t>
    <phoneticPr fontId="1"/>
  </si>
  <si>
    <t>▼①会計データをそのまま入力する場合
毎月、未払い・未収金を計上しているなど、月次を意識した会計処理を行っている場合は会計によるデータを入力ください。また、一部月次による会計処理が行われていない場合は下段未計上額（B)に入力し、未計上分が上段に計上された場合、重複していないかを確認し、重複している場合は未計上分（B)を消去ください。</t>
    <phoneticPr fontId="1"/>
  </si>
  <si>
    <t>▼①会計データをそのまま入力する場合
毎月、未払い・未収金を計上しているなど、月次を意識した会計処理を行っている場合は会計によるデータを入力ください。また、一部月次による会計処理が行われていない場合は下段未計上額（E）に入力し、未計上分（E）が上段（D)に計上された場合、重複していないかを確認し、重複している場合は未計上分（E）を消去ください。</t>
    <phoneticPr fontId="1"/>
  </si>
  <si>
    <t>▼②管理会計として会計データとは別の値を入力する場合
会計処理において未収金・未払金・賞与引当金の計上や人件費など按分が決算期のみ行われている場合には、会計データとは別にデータを計算して入力してください。</t>
    <phoneticPr fontId="1"/>
  </si>
  <si>
    <t>→目標値がどのように設定されているかを選び、ボタンにチェックを入れてください。「法人として共有化された目標値」→「事業所職員で共有化された目標値」→「担当者のみの目標値」となるに従い、目標値設定の効果（目的と意思と情報の共有化）は薄くなります。あてはまるものがない場合は、近いものを選んでください。</t>
    <rPh sb="1" eb="4">
      <t>モクヒョウチ</t>
    </rPh>
    <rPh sb="10" eb="12">
      <t>セッテイ</t>
    </rPh>
    <rPh sb="19" eb="20">
      <t>エラ</t>
    </rPh>
    <rPh sb="31" eb="32">
      <t>イ</t>
    </rPh>
    <rPh sb="40" eb="42">
      <t>ホウジン</t>
    </rPh>
    <rPh sb="45" eb="48">
      <t>キョウユウカ</t>
    </rPh>
    <rPh sb="51" eb="54">
      <t>モクヒョウチ</t>
    </rPh>
    <rPh sb="57" eb="60">
      <t>ジギョウショ</t>
    </rPh>
    <rPh sb="60" eb="62">
      <t>ショクイン</t>
    </rPh>
    <rPh sb="63" eb="66">
      <t>キョウユウカ</t>
    </rPh>
    <rPh sb="69" eb="72">
      <t>モクヒョウチ</t>
    </rPh>
    <rPh sb="75" eb="78">
      <t>タントウシャ</t>
    </rPh>
    <rPh sb="81" eb="84">
      <t>モクヒョウチ</t>
    </rPh>
    <rPh sb="89" eb="90">
      <t>シタガ</t>
    </rPh>
    <rPh sb="92" eb="95">
      <t>モクヒョウチ</t>
    </rPh>
    <rPh sb="95" eb="97">
      <t>セッテイ</t>
    </rPh>
    <rPh sb="98" eb="100">
      <t>コウカ</t>
    </rPh>
    <rPh sb="110" eb="113">
      <t>キョウユウカ</t>
    </rPh>
    <rPh sb="115" eb="116">
      <t>ウス</t>
    </rPh>
    <rPh sb="132" eb="134">
      <t>バアイ</t>
    </rPh>
    <rPh sb="136" eb="137">
      <t>チカ</t>
    </rPh>
    <rPh sb="141" eb="142">
      <t>エラ</t>
    </rPh>
    <phoneticPr fontId="1"/>
  </si>
  <si>
    <t>収支差率(収入-支出／収入×１００）</t>
    <rPh sb="0" eb="2">
      <t>シュウシ</t>
    </rPh>
    <rPh sb="2" eb="3">
      <t>サ</t>
    </rPh>
    <rPh sb="3" eb="4">
      <t>リツ</t>
    </rPh>
    <rPh sb="5" eb="7">
      <t>シュウニュウ</t>
    </rPh>
    <rPh sb="8" eb="10">
      <t>シシュツ</t>
    </rPh>
    <rPh sb="11" eb="13">
      <t>シュウニュウ</t>
    </rPh>
    <phoneticPr fontId="1"/>
  </si>
  <si>
    <t>退職給付費に含まれない退職金掛け金</t>
    <phoneticPr fontId="1"/>
  </si>
  <si>
    <t>→退職金として支払った額は含まない、退職職員の中退共の掛け金にかかるもののみ</t>
    <phoneticPr fontId="1"/>
  </si>
  <si>
    <t>→社協の退職共済などの掛け金</t>
    <phoneticPr fontId="1"/>
  </si>
  <si>
    <t>ヘルプ</t>
    <phoneticPr fontId="1"/>
  </si>
  <si>
    <t>ヘルプ</t>
    <phoneticPr fontId="1"/>
  </si>
  <si>
    <t>収支差額(収入-支出）※１</t>
    <rPh sb="0" eb="2">
      <t>シュウシ</t>
    </rPh>
    <rPh sb="2" eb="4">
      <t>サガク</t>
    </rPh>
    <phoneticPr fontId="1"/>
  </si>
  <si>
    <t>※２：目標達成率＝実績／目標</t>
    <rPh sb="3" eb="5">
      <t>モクヒョウ</t>
    </rPh>
    <rPh sb="5" eb="7">
      <t>タッセイ</t>
    </rPh>
    <rPh sb="7" eb="8">
      <t>リツ</t>
    </rPh>
    <rPh sb="12" eb="14">
      <t>モクヒョウ</t>
    </rPh>
    <phoneticPr fontId="1"/>
  </si>
  <si>
    <t>→解説：上記の合計</t>
    <rPh sb="1" eb="3">
      <t>カイセツ</t>
    </rPh>
    <rPh sb="4" eb="6">
      <t>ジョウキ</t>
    </rPh>
    <rPh sb="7" eb="9">
      <t>ゴウケイ</t>
    </rPh>
    <phoneticPr fontId="1"/>
  </si>
  <si>
    <t>集計結果＿目標値と実績値の比較＿サービス提供(回数）</t>
    <rPh sb="5" eb="8">
      <t>モクヒョウチ</t>
    </rPh>
    <rPh sb="9" eb="11">
      <t>ジッセキ</t>
    </rPh>
    <rPh sb="11" eb="12">
      <t>チ</t>
    </rPh>
    <rPh sb="13" eb="15">
      <t>ヒカク</t>
    </rPh>
    <rPh sb="20" eb="22">
      <t>テイキョウ</t>
    </rPh>
    <rPh sb="23" eb="25">
      <t>カイスウ</t>
    </rPh>
    <phoneticPr fontId="1"/>
  </si>
  <si>
    <t>目標値設定方法
↓</t>
    <rPh sb="0" eb="3">
      <t>モクヒョウチ</t>
    </rPh>
    <rPh sb="3" eb="5">
      <t>セッテイ</t>
    </rPh>
    <rPh sb="5" eb="7">
      <t>ホウホウ</t>
    </rPh>
    <phoneticPr fontId="1"/>
  </si>
  <si>
    <t>法人として共有化</t>
    <rPh sb="0" eb="2">
      <t>ホウジン</t>
    </rPh>
    <rPh sb="5" eb="8">
      <t>キョウユウカ</t>
    </rPh>
    <phoneticPr fontId="1"/>
  </si>
  <si>
    <t>事業所職員間で共有化</t>
    <rPh sb="0" eb="3">
      <t>ジギョウショ</t>
    </rPh>
    <rPh sb="3" eb="5">
      <t>ショクイン</t>
    </rPh>
    <rPh sb="5" eb="6">
      <t>カン</t>
    </rPh>
    <rPh sb="7" eb="10">
      <t>キョウユウカ</t>
    </rPh>
    <phoneticPr fontId="1"/>
  </si>
  <si>
    <t>担当者のみの目標値</t>
    <rPh sb="0" eb="3">
      <t>タントウシャ</t>
    </rPh>
    <rPh sb="6" eb="9">
      <t>モクヒョウチ</t>
    </rPh>
    <phoneticPr fontId="1"/>
  </si>
  <si>
    <t>＊＊事業所</t>
    <rPh sb="2" eb="5">
      <t>ジギョウショ</t>
    </rPh>
    <phoneticPr fontId="1"/>
  </si>
  <si>
    <t xml:space="preserve">→介護予防・生活支援サービス事業で要支援２認定を受けている者 </t>
    <phoneticPr fontId="1"/>
  </si>
  <si>
    <t>▼なお、会計テータと別に入力する際には、費用・収入の発生した月を基本とし、賞与などは、対象となる期間で割り返しそれぞれの月へ合算し計上ください。
※按分など複雑である社協会計においては、会計実績を入力するだけでは、それぞれの事業所における経営実態を反映することはできません。各社協の会計実態により入力を行い、経営実態を明らかにする管理会計の視点を持ちお取組みください。</t>
    <phoneticPr fontId="1"/>
  </si>
  <si>
    <t>→介護給付費収益、訓練等給付費収益、サービス利用計画作成費収益</t>
    <phoneticPr fontId="1"/>
  </si>
  <si>
    <t>←目標値設定シートのボタンでチェックで変更されます</t>
    <rPh sb="1" eb="4">
      <t>モクヒョウチ</t>
    </rPh>
    <rPh sb="4" eb="6">
      <t>セッテイ</t>
    </rPh>
    <rPh sb="19" eb="21">
      <t>ヘンコウ</t>
    </rPh>
    <phoneticPr fontId="1"/>
  </si>
  <si>
    <t>←同上</t>
    <rPh sb="1" eb="3">
      <t>ドウジョウ</t>
    </rPh>
    <phoneticPr fontId="1"/>
  </si>
  <si>
    <t>このファイルは令和</t>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</si>
</sst>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quot;人&quot;"/>
    <numFmt numFmtId="177" formatCode="0&quot;年度&quot;"/>
    <numFmt numFmtId="178" formatCode="#,##0.00_ ;[Red]\-#,##0.00\ "/>
    <numFmt numFmtId="179" formatCode="#,##0_ ;[Red]\-#,##0\ "/>
    <numFmt numFmtId="180" formatCode="#,##0.0_ ;[Red]\-#,##0.0\ "/>
    <numFmt numFmtId="181" formatCode="0.0%"/>
    <numFmt numFmtId="182" formatCode="#,##0.0;[Red]\-#,##0.0"/>
    <numFmt numFmtId="183" formatCode="0.0"/>
    <numFmt numFmtId="184" formatCode="0&quot;年度目標値&quot;"/>
    <numFmt numFmtId="185" formatCode="0&quot;月&quot;"/>
    <numFmt numFmtId="186" formatCode="0.0_);[Red]\(0.0\)"/>
  </numFmts>
  <fonts count="72"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name val="ＭＳ Ｐゴシック"/>
      <family val="3"/>
      <charset val="128"/>
    </font>
    <font>
      <sz val="11"/>
      <color theme="1"/>
      <name val="ＭＳ Ｐゴシック"/>
      <family val="2"/>
      <charset val="128"/>
      <scheme val="minor"/>
    </font>
    <font>
      <b/>
      <sz val="14"/>
      <color theme="0"/>
      <name val="ＭＳ Ｐゴシック"/>
      <family val="3"/>
      <charset val="128"/>
    </font>
    <font>
      <b/>
      <sz val="12"/>
      <color theme="0"/>
      <name val="ＭＳ Ｐゴシック"/>
      <family val="3"/>
      <charset val="128"/>
    </font>
    <font>
      <u/>
      <sz val="11"/>
      <color theme="10"/>
      <name val="ＭＳ Ｐゴシック"/>
      <family val="3"/>
      <charset val="128"/>
    </font>
    <font>
      <b/>
      <sz val="14"/>
      <name val="ＭＳ Ｐゴシック"/>
      <family val="3"/>
      <charset val="128"/>
    </font>
    <font>
      <sz val="14"/>
      <color theme="1"/>
      <name val="ＭＳ Ｐゴシック"/>
      <family val="3"/>
      <charset val="128"/>
    </font>
    <font>
      <sz val="12"/>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b/>
      <sz val="16"/>
      <name val="ＭＳ Ｐゴシック"/>
      <family val="3"/>
      <charset val="128"/>
    </font>
    <font>
      <sz val="10.5"/>
      <name val="ＭＳ Ｐゴシック"/>
      <family val="3"/>
      <charset val="128"/>
    </font>
    <font>
      <sz val="14"/>
      <color theme="0"/>
      <name val="ＭＳ Ｐゴシック"/>
      <family val="3"/>
      <charset val="128"/>
    </font>
    <font>
      <sz val="11"/>
      <color theme="1"/>
      <name val="ＭＳ Ｐゴシック"/>
      <family val="3"/>
      <charset val="128"/>
      <scheme val="minor"/>
    </font>
    <font>
      <b/>
      <sz val="11"/>
      <color theme="0"/>
      <name val="ＭＳ Ｐゴシック"/>
      <family val="3"/>
      <charset val="128"/>
    </font>
    <font>
      <sz val="11"/>
      <color theme="0"/>
      <name val="ＭＳ Ｐゴシック"/>
      <family val="3"/>
      <charset val="128"/>
    </font>
    <font>
      <sz val="11"/>
      <color rgb="FFFF0000"/>
      <name val="ＭＳ Ｐゴシック"/>
      <family val="3"/>
      <charset val="128"/>
    </font>
    <font>
      <sz val="10"/>
      <name val="ＭＳ Ｐゴシック"/>
      <family val="3"/>
      <charset val="128"/>
    </font>
    <font>
      <sz val="12"/>
      <color theme="0"/>
      <name val="ＭＳ Ｐゴシック"/>
      <family val="3"/>
      <charset val="128"/>
    </font>
    <font>
      <sz val="12"/>
      <color rgb="FFFF0000"/>
      <name val="ＭＳ Ｐゴシック"/>
      <family val="3"/>
      <charset val="128"/>
    </font>
    <font>
      <b/>
      <sz val="12"/>
      <color rgb="FFFF0000"/>
      <name val="ＭＳ Ｐゴシック"/>
      <family val="3"/>
      <charset val="128"/>
    </font>
    <font>
      <b/>
      <sz val="18"/>
      <name val="ＭＳ Ｐゴシック"/>
      <family val="3"/>
      <charset val="128"/>
    </font>
    <font>
      <b/>
      <sz val="12"/>
      <color rgb="FF0070C0"/>
      <name val="ＭＳ Ｐゴシック"/>
      <family val="3"/>
      <charset val="128"/>
    </font>
    <font>
      <sz val="20"/>
      <color theme="1"/>
      <name val="ＭＳ Ｐゴシック"/>
      <family val="3"/>
      <charset val="128"/>
    </font>
    <font>
      <sz val="11"/>
      <name val="ＭＳ Ｐゴシック"/>
      <family val="3"/>
      <charset val="128"/>
      <scheme val="minor"/>
    </font>
    <font>
      <sz val="14"/>
      <name val="ＭＳ Ｐゴシック"/>
      <family val="3"/>
      <charset val="128"/>
    </font>
    <font>
      <sz val="10"/>
      <color rgb="FFFF0000"/>
      <name val="ＭＳ Ｐゴシック"/>
      <family val="3"/>
      <charset val="128"/>
    </font>
    <font>
      <b/>
      <sz val="11"/>
      <color rgb="FFFF0000"/>
      <name val="ＭＳ Ｐゴシック"/>
      <family val="3"/>
      <charset val="128"/>
    </font>
    <font>
      <sz val="12"/>
      <color theme="1"/>
      <name val="ＭＳ Ｐゴシック"/>
      <family val="2"/>
      <charset val="128"/>
      <scheme val="minor"/>
    </font>
    <font>
      <sz val="11"/>
      <color theme="1"/>
      <name val="ＭＳ ゴシック"/>
      <family val="3"/>
      <charset val="128"/>
    </font>
    <font>
      <sz val="10"/>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
      <b/>
      <sz val="14"/>
      <color theme="1"/>
      <name val="ＭＳ Ｐゴシック"/>
      <family val="3"/>
      <charset val="128"/>
    </font>
    <font>
      <sz val="14"/>
      <color theme="1"/>
      <name val="ＭＳ Ｐゴシック"/>
      <family val="3"/>
      <charset val="128"/>
      <scheme val="minor"/>
    </font>
    <font>
      <sz val="9"/>
      <color rgb="FF000000"/>
      <name val="Meiryo UI"/>
      <family val="3"/>
      <charset val="128"/>
    </font>
    <font>
      <sz val="13"/>
      <name val="ＭＳ ゴシック"/>
      <family val="3"/>
      <charset val="128"/>
    </font>
    <font>
      <sz val="13"/>
      <color theme="1"/>
      <name val="ＭＳ ゴシック"/>
      <family val="3"/>
      <charset val="128"/>
    </font>
    <font>
      <u/>
      <sz val="13"/>
      <name val="ＭＳ ゴシック"/>
      <family val="3"/>
      <charset val="128"/>
    </font>
    <font>
      <sz val="11"/>
      <name val="ＭＳ ゴシック"/>
      <family val="3"/>
      <charset val="128"/>
    </font>
    <font>
      <sz val="11"/>
      <color rgb="FFFF3300"/>
      <name val="ＭＳ ゴシック"/>
      <family val="3"/>
      <charset val="128"/>
    </font>
    <font>
      <sz val="12"/>
      <color rgb="FF0070C0"/>
      <name val="ＭＳ Ｐゴシック"/>
      <family val="3"/>
      <charset val="128"/>
    </font>
    <font>
      <sz val="11"/>
      <color theme="0"/>
      <name val="ＭＳ Ｐゴシック"/>
      <family val="3"/>
      <charset val="128"/>
      <scheme val="minor"/>
    </font>
    <font>
      <sz val="12"/>
      <color rgb="FFFF0066"/>
      <name val="ＭＳ Ｐゴシック"/>
      <family val="3"/>
      <charset val="128"/>
    </font>
    <font>
      <sz val="11"/>
      <color rgb="FFC00000"/>
      <name val="ＭＳ Ｐゴシック"/>
      <family val="3"/>
      <charset val="128"/>
    </font>
    <font>
      <sz val="18"/>
      <color theme="0"/>
      <name val="ＭＳ ゴシック"/>
      <family val="3"/>
      <charset val="128"/>
    </font>
    <font>
      <sz val="16"/>
      <color theme="0"/>
      <name val="ＭＳ ゴシック"/>
      <family val="3"/>
      <charset val="128"/>
    </font>
    <font>
      <sz val="24"/>
      <color theme="0"/>
      <name val="ＭＳ ゴシック"/>
      <family val="3"/>
      <charset val="128"/>
    </font>
    <font>
      <sz val="9"/>
      <name val="ＭＳ Ｐゴシック"/>
      <family val="3"/>
      <charset val="128"/>
    </font>
    <font>
      <sz val="10"/>
      <color theme="1"/>
      <name val="ＭＳ Ｐゴシック"/>
      <family val="3"/>
      <charset val="128"/>
      <scheme val="minor"/>
    </font>
    <font>
      <sz val="16"/>
      <color theme="0"/>
      <name val="ＭＳ Ｐゴシック"/>
      <family val="3"/>
      <charset val="128"/>
    </font>
    <font>
      <sz val="16"/>
      <color theme="0"/>
      <name val="ＭＳ Ｐゴシック"/>
      <family val="3"/>
      <charset val="128"/>
      <scheme val="minor"/>
    </font>
    <font>
      <b/>
      <sz val="12"/>
      <color theme="4" tint="-0.249977111117893"/>
      <name val="ＭＳ Ｐゴシック"/>
      <family val="3"/>
      <charset val="128"/>
    </font>
    <font>
      <sz val="11"/>
      <color rgb="FFFF0066"/>
      <name val="ＭＳ Ｐゴシック"/>
      <family val="3"/>
      <charset val="128"/>
    </font>
    <font>
      <sz val="11"/>
      <color rgb="FF00B050"/>
      <name val="ＭＳ Ｐゴシック"/>
      <family val="3"/>
      <charset val="128"/>
    </font>
    <font>
      <sz val="10"/>
      <color rgb="FF00B050"/>
      <name val="ＭＳ Ｐゴシック"/>
      <family val="3"/>
      <charset val="128"/>
    </font>
    <font>
      <sz val="12"/>
      <color rgb="FF00B050"/>
      <name val="ＭＳ Ｐゴシック"/>
      <family val="3"/>
      <charset val="128"/>
    </font>
    <font>
      <sz val="9"/>
      <color rgb="FF00B050"/>
      <name val="ＭＳ Ｐゴシック"/>
      <family val="3"/>
      <charset val="128"/>
    </font>
    <font>
      <sz val="8"/>
      <name val="ＭＳ Ｐゴシック"/>
      <family val="3"/>
      <charset val="128"/>
    </font>
    <font>
      <b/>
      <sz val="10"/>
      <name val="ＭＳ Ｐゴシック"/>
      <family val="3"/>
      <charset val="128"/>
    </font>
    <font>
      <b/>
      <sz val="8"/>
      <name val="ＭＳ Ｐゴシック"/>
      <family val="3"/>
      <charset val="128"/>
    </font>
    <font>
      <b/>
      <sz val="9"/>
      <name val="ＭＳ Ｐゴシック"/>
      <family val="3"/>
      <charset val="128"/>
    </font>
    <font>
      <sz val="9"/>
      <color theme="0"/>
      <name val="ＭＳ Ｐゴシック"/>
      <family val="3"/>
      <charset val="128"/>
    </font>
    <font>
      <sz val="8"/>
      <color theme="1"/>
      <name val="ＭＳ ゴシック"/>
      <family val="3"/>
      <charset val="128"/>
    </font>
    <font>
      <sz val="8"/>
      <color theme="1"/>
      <name val="ＭＳ Ｐゴシック"/>
      <family val="3"/>
      <charset val="128"/>
      <scheme val="minor"/>
    </font>
    <font>
      <sz val="10"/>
      <name val="ＭＳ Ｐゴシック"/>
      <family val="3"/>
      <charset val="128"/>
      <scheme val="minor"/>
    </font>
    <font>
      <sz val="11"/>
      <name val="ＭＳ Ｐゴシック"/>
      <family val="2"/>
      <charset val="128"/>
      <scheme val="minor"/>
    </font>
    <font>
      <sz val="9"/>
      <color rgb="FF000000"/>
      <name val="MS UI Gothic"/>
      <family val="3"/>
      <charset val="128"/>
    </font>
  </fonts>
  <fills count="21">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CCFFCC"/>
        <bgColor indexed="64"/>
      </patternFill>
    </fill>
    <fill>
      <patternFill patternType="solid">
        <fgColor theme="0"/>
        <bgColor indexed="64"/>
      </patternFill>
    </fill>
    <fill>
      <patternFill patternType="solid">
        <fgColor rgb="FF002060"/>
        <bgColor indexed="64"/>
      </patternFill>
    </fill>
    <fill>
      <patternFill patternType="solid">
        <fgColor theme="5"/>
        <bgColor auto="1"/>
      </patternFill>
    </fill>
    <fill>
      <patternFill patternType="solid">
        <fgColor rgb="FF00B0F0"/>
        <bgColor indexed="64"/>
      </patternFill>
    </fill>
    <fill>
      <patternFill patternType="solid">
        <fgColor rgb="FF33CCFF"/>
        <bgColor indexed="64"/>
      </patternFill>
    </fill>
    <fill>
      <patternFill patternType="solid">
        <fgColor rgb="FFA50021"/>
        <bgColor indexed="64"/>
      </patternFill>
    </fill>
    <fill>
      <patternFill patternType="solid">
        <fgColor rgb="FFCCECFF"/>
        <bgColor indexed="64"/>
      </patternFill>
    </fill>
    <fill>
      <patternFill patternType="solid">
        <fgColor rgb="FFFFCCCC"/>
        <bgColor indexed="64"/>
      </patternFill>
    </fill>
    <fill>
      <patternFill patternType="solid">
        <fgColor rgb="FFCCFF99"/>
        <bgColor indexed="64"/>
      </patternFill>
    </fill>
    <fill>
      <patternFill patternType="solid">
        <fgColor theme="9" tint="0.39997558519241921"/>
        <bgColor indexed="64"/>
      </patternFill>
    </fill>
    <fill>
      <patternFill patternType="solid">
        <fgColor rgb="FFFFCC00"/>
        <bgColor indexed="64"/>
      </patternFill>
    </fill>
    <fill>
      <patternFill patternType="solid">
        <fgColor rgb="FFFF0000"/>
        <bgColor indexed="64"/>
      </patternFill>
    </fill>
    <fill>
      <patternFill patternType="solid">
        <fgColor rgb="FFFFE5FF"/>
        <bgColor indexed="64"/>
      </patternFill>
    </fill>
    <fill>
      <patternFill patternType="solid">
        <fgColor rgb="FFFF99FF"/>
        <bgColor indexed="64"/>
      </patternFill>
    </fill>
    <fill>
      <patternFill patternType="solid">
        <fgColor rgb="FFFF6600"/>
        <bgColor indexed="64"/>
      </patternFill>
    </fill>
    <fill>
      <patternFill patternType="solid">
        <fgColor indexed="65"/>
        <bgColor indexed="64"/>
      </patternFill>
    </fill>
  </fills>
  <borders count="48">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thin">
        <color indexed="64"/>
      </left>
      <right/>
      <top/>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top style="hair">
        <color indexed="64"/>
      </top>
      <bottom style="hair">
        <color indexed="64"/>
      </bottom>
      <diagonal/>
    </border>
    <border>
      <left/>
      <right/>
      <top/>
      <bottom style="hair">
        <color indexed="64"/>
      </bottom>
      <diagonal/>
    </border>
    <border diagonalUp="1">
      <left style="hair">
        <color auto="1"/>
      </left>
      <right style="hair">
        <color auto="1"/>
      </right>
      <top style="hair">
        <color auto="1"/>
      </top>
      <bottom style="hair">
        <color auto="1"/>
      </bottom>
      <diagonal style="hair">
        <color auto="1"/>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style="thin">
        <color auto="1"/>
      </left>
      <right style="hair">
        <color auto="1"/>
      </right>
      <top style="thin">
        <color auto="1"/>
      </top>
      <bottom/>
      <diagonal/>
    </border>
    <border>
      <left style="thin">
        <color indexed="64"/>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style="hair">
        <color auto="1"/>
      </left>
      <right/>
      <top style="thin">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style="hair">
        <color auto="1"/>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auto="1"/>
      </left>
      <right style="hair">
        <color auto="1"/>
      </right>
      <top/>
      <bottom style="hair">
        <color auto="1"/>
      </bottom>
      <diagonal/>
    </border>
    <border>
      <left style="hair">
        <color auto="1"/>
      </left>
      <right/>
      <top/>
      <bottom/>
      <diagonal/>
    </border>
    <border>
      <left/>
      <right style="hair">
        <color auto="1"/>
      </right>
      <top style="thin">
        <color auto="1"/>
      </top>
      <bottom style="hair">
        <color auto="1"/>
      </bottom>
      <diagonal/>
    </border>
    <border>
      <left style="thin">
        <color indexed="64"/>
      </left>
      <right style="thin">
        <color indexed="64"/>
      </right>
      <top/>
      <bottom/>
      <diagonal/>
    </border>
    <border>
      <left style="thin">
        <color auto="1"/>
      </left>
      <right style="thin">
        <color indexed="64"/>
      </right>
      <top style="thin">
        <color auto="1"/>
      </top>
      <bottom style="hair">
        <color auto="1"/>
      </bottom>
      <diagonal/>
    </border>
    <border>
      <left style="thin">
        <color auto="1"/>
      </left>
      <right style="thin">
        <color auto="1"/>
      </right>
      <top style="hair">
        <color auto="1"/>
      </top>
      <bottom/>
      <diagonal/>
    </border>
    <border>
      <left/>
      <right/>
      <top style="hair">
        <color auto="1"/>
      </top>
      <bottom/>
      <diagonal/>
    </border>
    <border>
      <left style="hair">
        <color auto="1"/>
      </left>
      <right style="hair">
        <color auto="1"/>
      </right>
      <top style="hair">
        <color auto="1"/>
      </top>
      <bottom/>
      <diagonal/>
    </border>
    <border>
      <left style="thin">
        <color indexed="64"/>
      </left>
      <right style="thin">
        <color indexed="64"/>
      </right>
      <top style="hair">
        <color indexed="64"/>
      </top>
      <bottom style="hair">
        <color indexed="64"/>
      </bottom>
      <diagonal/>
    </border>
  </borders>
  <cellStyleXfs count="6">
    <xf numFmtId="0" fontId="0" fillId="0" borderId="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607">
    <xf numFmtId="0" fontId="0" fillId="0" borderId="0" xfId="0">
      <alignment vertical="center"/>
    </xf>
    <xf numFmtId="0" fontId="10" fillId="0" borderId="0" xfId="0" applyFont="1" applyAlignment="1">
      <alignment vertical="center" shrinkToFit="1"/>
    </xf>
    <xf numFmtId="0" fontId="10" fillId="0" borderId="0" xfId="0" applyFont="1" applyFill="1" applyBorder="1" applyAlignment="1">
      <alignment vertical="center" shrinkToFit="1"/>
    </xf>
    <xf numFmtId="0" fontId="10" fillId="0" borderId="0" xfId="0" applyFont="1" applyFill="1" applyAlignment="1">
      <alignment vertical="center"/>
    </xf>
    <xf numFmtId="0" fontId="3" fillId="0" borderId="0" xfId="0" applyFont="1" applyAlignment="1">
      <alignment vertical="center"/>
    </xf>
    <xf numFmtId="176" fontId="10" fillId="0" borderId="0" xfId="0" applyNumberFormat="1" applyFont="1" applyFill="1" applyBorder="1" applyAlignment="1">
      <alignment horizontal="center" vertical="center" shrinkToFit="1"/>
    </xf>
    <xf numFmtId="9" fontId="10" fillId="4" borderId="1" xfId="2" applyFont="1" applyFill="1" applyBorder="1" applyAlignment="1">
      <alignment horizontal="right" vertical="center" shrinkToFit="1"/>
    </xf>
    <xf numFmtId="0" fontId="3" fillId="0" borderId="0" xfId="0" applyFont="1" applyFill="1" applyBorder="1" applyAlignment="1">
      <alignment vertical="center"/>
    </xf>
    <xf numFmtId="0" fontId="3" fillId="2" borderId="6" xfId="0" applyFont="1" applyFill="1" applyBorder="1" applyAlignment="1">
      <alignment vertical="center"/>
    </xf>
    <xf numFmtId="0" fontId="10" fillId="0" borderId="0" xfId="0" applyFont="1" applyBorder="1" applyAlignment="1">
      <alignment vertical="center" shrinkToFit="1"/>
    </xf>
    <xf numFmtId="0" fontId="3" fillId="0" borderId="0" xfId="0" applyFont="1" applyFill="1" applyAlignment="1">
      <alignment horizontal="center" vertical="center"/>
    </xf>
    <xf numFmtId="0" fontId="10" fillId="0" borderId="0" xfId="0" applyFont="1" applyFill="1" applyBorder="1" applyAlignment="1">
      <alignment horizontal="left" vertical="center" shrinkToFit="1"/>
    </xf>
    <xf numFmtId="0" fontId="22" fillId="5" borderId="0" xfId="0" applyFont="1" applyFill="1" applyAlignment="1">
      <alignment vertical="center" shrinkToFit="1"/>
    </xf>
    <xf numFmtId="176" fontId="22" fillId="5" borderId="0" xfId="0" applyNumberFormat="1" applyFont="1" applyFill="1" applyBorder="1" applyAlignment="1">
      <alignment horizontal="center" vertical="center" shrinkToFit="1"/>
    </xf>
    <xf numFmtId="177" fontId="0" fillId="0" borderId="0" xfId="0" applyNumberFormat="1">
      <alignment vertical="center"/>
    </xf>
    <xf numFmtId="0" fontId="0" fillId="0" borderId="0" xfId="0" applyNumberFormat="1">
      <alignment vertical="center"/>
    </xf>
    <xf numFmtId="0" fontId="3" fillId="0" borderId="0" xfId="0" applyFont="1" applyFill="1">
      <alignment vertical="center"/>
    </xf>
    <xf numFmtId="0" fontId="3" fillId="0" borderId="6" xfId="0" applyFont="1" applyFill="1" applyBorder="1" applyAlignment="1">
      <alignment horizontal="center" vertical="center" wrapText="1"/>
    </xf>
    <xf numFmtId="0" fontId="3" fillId="0" borderId="4" xfId="0" applyFont="1" applyFill="1" applyBorder="1">
      <alignment vertical="center"/>
    </xf>
    <xf numFmtId="0" fontId="3" fillId="0" borderId="5" xfId="0" applyFont="1" applyFill="1" applyBorder="1">
      <alignment vertical="center"/>
    </xf>
    <xf numFmtId="178" fontId="3" fillId="0" borderId="0" xfId="0" applyNumberFormat="1" applyFont="1" applyFill="1">
      <alignment vertical="center"/>
    </xf>
    <xf numFmtId="40" fontId="3" fillId="2" borderId="5" xfId="4" applyNumberFormat="1" applyFont="1" applyFill="1" applyBorder="1" applyAlignment="1">
      <alignment horizontal="center" vertical="center"/>
    </xf>
    <xf numFmtId="40" fontId="3" fillId="2" borderId="6" xfId="4" applyNumberFormat="1" applyFont="1" applyFill="1" applyBorder="1" applyAlignment="1">
      <alignment horizontal="center" vertical="center"/>
    </xf>
    <xf numFmtId="0" fontId="3" fillId="0" borderId="3" xfId="0" applyFont="1" applyFill="1" applyBorder="1">
      <alignment vertical="center"/>
    </xf>
    <xf numFmtId="0" fontId="3" fillId="0" borderId="0"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right" vertical="center"/>
    </xf>
    <xf numFmtId="0" fontId="12" fillId="2" borderId="11" xfId="0" applyFont="1" applyFill="1" applyBorder="1" applyAlignment="1">
      <alignment horizontal="center" vertical="center"/>
    </xf>
    <xf numFmtId="0" fontId="10" fillId="0" borderId="1" xfId="0" applyFont="1" applyFill="1" applyBorder="1" applyAlignment="1">
      <alignment vertical="center" shrinkToFit="1"/>
    </xf>
    <xf numFmtId="0" fontId="10" fillId="0" borderId="1" xfId="0" applyFont="1" applyFill="1" applyBorder="1" applyAlignment="1">
      <alignment horizontal="left" vertical="center" shrinkToFit="1"/>
    </xf>
    <xf numFmtId="0" fontId="3" fillId="0" borderId="1" xfId="0" applyFont="1" applyFill="1" applyBorder="1" applyAlignment="1">
      <alignment vertical="center" shrinkToFit="1"/>
    </xf>
    <xf numFmtId="0" fontId="3" fillId="2" borderId="1" xfId="0" applyFont="1" applyFill="1" applyBorder="1" applyAlignment="1">
      <alignment vertical="center"/>
    </xf>
    <xf numFmtId="6" fontId="21" fillId="4" borderId="1" xfId="3"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10" fillId="0" borderId="0" xfId="0" applyFont="1" applyFill="1" applyBorder="1" applyAlignment="1">
      <alignment vertical="center"/>
    </xf>
    <xf numFmtId="0" fontId="10" fillId="0" borderId="0" xfId="0" applyFont="1" applyBorder="1" applyAlignment="1">
      <alignment vertical="center"/>
    </xf>
    <xf numFmtId="0" fontId="10" fillId="5"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Border="1" applyAlignment="1">
      <alignment vertical="center"/>
    </xf>
    <xf numFmtId="0" fontId="3" fillId="5" borderId="0" xfId="0" applyFont="1" applyFill="1" applyAlignment="1">
      <alignment vertical="center"/>
    </xf>
    <xf numFmtId="0" fontId="33" fillId="5" borderId="0" xfId="0" applyFont="1" applyFill="1" applyBorder="1">
      <alignment vertical="center"/>
    </xf>
    <xf numFmtId="0" fontId="33" fillId="5" borderId="0" xfId="0" applyFont="1" applyFill="1" applyBorder="1" applyAlignment="1">
      <alignment vertical="center"/>
    </xf>
    <xf numFmtId="0" fontId="34" fillId="2" borderId="12" xfId="0" applyFont="1" applyFill="1" applyBorder="1" applyAlignment="1">
      <alignment horizontal="left" vertical="center"/>
    </xf>
    <xf numFmtId="0" fontId="34" fillId="2" borderId="11" xfId="0" applyFont="1" applyFill="1" applyBorder="1" applyAlignment="1">
      <alignment horizontal="left" vertical="center"/>
    </xf>
    <xf numFmtId="0" fontId="10" fillId="5" borderId="0" xfId="0" applyFont="1" applyFill="1" applyAlignment="1">
      <alignment vertical="center" shrinkToFit="1"/>
    </xf>
    <xf numFmtId="0" fontId="15" fillId="5" borderId="0" xfId="0" applyFont="1" applyFill="1" applyAlignment="1">
      <alignment vertical="center"/>
    </xf>
    <xf numFmtId="0" fontId="3" fillId="5" borderId="0" xfId="0" applyFont="1" applyFill="1" applyAlignment="1">
      <alignment vertical="center" shrinkToFit="1"/>
    </xf>
    <xf numFmtId="0" fontId="23" fillId="5" borderId="0" xfId="0" applyFont="1" applyFill="1" applyAlignment="1">
      <alignment vertical="center"/>
    </xf>
    <xf numFmtId="0" fontId="3" fillId="5" borderId="0" xfId="0" applyFont="1" applyFill="1" applyBorder="1" applyAlignment="1">
      <alignment vertical="center" shrinkToFit="1"/>
    </xf>
    <xf numFmtId="0" fontId="3" fillId="5" borderId="0" xfId="0" applyFont="1" applyFill="1" applyBorder="1" applyAlignment="1">
      <alignment vertical="center"/>
    </xf>
    <xf numFmtId="0" fontId="21" fillId="5" borderId="0" xfId="0" applyNumberFormat="1" applyFont="1" applyFill="1" applyBorder="1" applyAlignment="1">
      <alignment horizontal="center" vertical="center"/>
    </xf>
    <xf numFmtId="0" fontId="21" fillId="5" borderId="0" xfId="0" applyNumberFormat="1" applyFont="1" applyFill="1" applyBorder="1" applyAlignment="1">
      <alignment horizontal="center" vertical="center" shrinkToFit="1"/>
    </xf>
    <xf numFmtId="0" fontId="3" fillId="5" borderId="0" xfId="0" applyNumberFormat="1" applyFont="1" applyFill="1" applyBorder="1" applyAlignment="1">
      <alignment horizontal="right" vertical="center" shrinkToFit="1"/>
    </xf>
    <xf numFmtId="0" fontId="11" fillId="5" borderId="0" xfId="0" applyFont="1" applyFill="1" applyAlignment="1">
      <alignment vertical="center"/>
    </xf>
    <xf numFmtId="0" fontId="21" fillId="5" borderId="0" xfId="0" applyFont="1" applyFill="1" applyBorder="1" applyAlignment="1">
      <alignment horizontal="center" vertical="center"/>
    </xf>
    <xf numFmtId="0" fontId="30" fillId="5" borderId="0" xfId="0" applyFont="1" applyFill="1" applyBorder="1" applyAlignment="1">
      <alignment horizontal="center" vertical="center"/>
    </xf>
    <xf numFmtId="0" fontId="20" fillId="5" borderId="0" xfId="0" applyFont="1" applyFill="1" applyAlignment="1">
      <alignment vertical="center"/>
    </xf>
    <xf numFmtId="0" fontId="20" fillId="5" borderId="0" xfId="0" applyFont="1" applyFill="1" applyAlignment="1">
      <alignment vertical="center" shrinkToFit="1"/>
    </xf>
    <xf numFmtId="0" fontId="20" fillId="5" borderId="0" xfId="0" applyFont="1" applyFill="1" applyBorder="1" applyAlignment="1">
      <alignment vertical="center" shrinkToFit="1"/>
    </xf>
    <xf numFmtId="0" fontId="30" fillId="5" borderId="0" xfId="0" applyNumberFormat="1" applyFont="1" applyFill="1" applyBorder="1" applyAlignment="1">
      <alignment horizontal="center" vertical="center"/>
    </xf>
    <xf numFmtId="0" fontId="30" fillId="5" borderId="0" xfId="0" applyNumberFormat="1" applyFont="1" applyFill="1" applyBorder="1" applyAlignment="1">
      <alignment horizontal="center" vertical="center" shrinkToFit="1"/>
    </xf>
    <xf numFmtId="0" fontId="20" fillId="5" borderId="0" xfId="0" applyNumberFormat="1" applyFont="1" applyFill="1" applyBorder="1" applyAlignment="1">
      <alignment horizontal="right" vertical="center" shrinkToFit="1"/>
    </xf>
    <xf numFmtId="0" fontId="20" fillId="5" borderId="0" xfId="0" applyFont="1" applyFill="1" applyBorder="1" applyAlignment="1">
      <alignment vertical="center"/>
    </xf>
    <xf numFmtId="0" fontId="10" fillId="5" borderId="0" xfId="0" applyFont="1" applyFill="1" applyBorder="1" applyAlignment="1">
      <alignment vertical="center" shrinkToFit="1"/>
    </xf>
    <xf numFmtId="0" fontId="10" fillId="5" borderId="0" xfId="0" applyFont="1" applyFill="1" applyAlignment="1">
      <alignment horizontal="center" vertical="center" shrinkToFit="1"/>
    </xf>
    <xf numFmtId="0" fontId="22" fillId="5" borderId="0" xfId="0" applyFont="1" applyFill="1" applyBorder="1" applyAlignment="1">
      <alignment vertical="center" shrinkToFit="1"/>
    </xf>
    <xf numFmtId="38" fontId="3" fillId="4" borderId="1" xfId="4" applyFont="1" applyFill="1" applyBorder="1" applyAlignment="1">
      <alignment horizontal="right" vertical="center" shrinkToFit="1"/>
    </xf>
    <xf numFmtId="38" fontId="3" fillId="2" borderId="1" xfId="4" applyFont="1" applyFill="1" applyBorder="1" applyAlignment="1">
      <alignment horizontal="right" vertical="center" shrinkToFit="1"/>
    </xf>
    <xf numFmtId="0" fontId="3" fillId="5" borderId="0" xfId="0" applyFont="1" applyFill="1" applyAlignment="1">
      <alignment horizontal="left" vertical="center"/>
    </xf>
    <xf numFmtId="0" fontId="20" fillId="5" borderId="0" xfId="0" applyFont="1" applyFill="1" applyAlignment="1">
      <alignment horizontal="center" vertical="center" shrinkToFit="1"/>
    </xf>
    <xf numFmtId="0" fontId="20" fillId="5" borderId="0" xfId="0" applyFont="1" applyFill="1" applyAlignment="1">
      <alignment horizontal="center" vertical="center"/>
    </xf>
    <xf numFmtId="0" fontId="20" fillId="5" borderId="0" xfId="0" applyFont="1" applyFill="1" applyAlignment="1">
      <alignment horizontal="left" vertical="center"/>
    </xf>
    <xf numFmtId="6" fontId="3" fillId="2" borderId="1" xfId="3" applyFont="1" applyFill="1" applyBorder="1" applyAlignment="1">
      <alignment horizontal="right" vertical="center" shrinkToFit="1"/>
    </xf>
    <xf numFmtId="6" fontId="3" fillId="4" borderId="1" xfId="3" applyFont="1" applyFill="1" applyBorder="1" applyAlignment="1">
      <alignment horizontal="right" vertical="center" shrinkToFit="1"/>
    </xf>
    <xf numFmtId="6" fontId="21" fillId="4" borderId="1" xfId="3" applyFont="1" applyFill="1" applyBorder="1" applyAlignment="1">
      <alignment horizontal="center" vertical="center" shrinkToFit="1"/>
    </xf>
    <xf numFmtId="6" fontId="3" fillId="5" borderId="0" xfId="3" applyFont="1" applyFill="1" applyAlignment="1">
      <alignment vertical="center"/>
    </xf>
    <xf numFmtId="181" fontId="21" fillId="5" borderId="0" xfId="2" applyNumberFormat="1" applyFont="1" applyFill="1" applyBorder="1" applyAlignment="1">
      <alignment horizontal="center" vertical="center" shrinkToFit="1"/>
    </xf>
    <xf numFmtId="0" fontId="21" fillId="5" borderId="0" xfId="3" applyNumberFormat="1" applyFont="1" applyFill="1" applyBorder="1" applyAlignment="1">
      <alignment horizontal="center" vertical="center" shrinkToFit="1"/>
    </xf>
    <xf numFmtId="0" fontId="10" fillId="0" borderId="14" xfId="0" applyFont="1" applyFill="1" applyBorder="1" applyAlignment="1">
      <alignment horizontal="left" vertical="center" indent="1" shrinkToFit="1"/>
    </xf>
    <xf numFmtId="0" fontId="10" fillId="0" borderId="23" xfId="0" applyFont="1" applyFill="1" applyBorder="1" applyAlignment="1">
      <alignment horizontal="left" vertical="center" indent="1" shrinkToFit="1"/>
    </xf>
    <xf numFmtId="0" fontId="10" fillId="0" borderId="22" xfId="0" applyFont="1" applyFill="1" applyBorder="1" applyAlignment="1">
      <alignment horizontal="left" vertical="center" indent="1" shrinkToFit="1"/>
    </xf>
    <xf numFmtId="0" fontId="21" fillId="5" borderId="0" xfId="0" applyFont="1" applyFill="1" applyBorder="1" applyAlignment="1">
      <alignment horizontal="left" vertical="center"/>
    </xf>
    <xf numFmtId="0" fontId="21" fillId="5" borderId="0" xfId="0" applyFont="1" applyFill="1" applyAlignment="1">
      <alignment vertical="center"/>
    </xf>
    <xf numFmtId="38" fontId="10" fillId="4" borderId="1" xfId="4" applyFont="1" applyFill="1" applyBorder="1" applyAlignment="1">
      <alignment horizontal="right" vertical="center" shrinkToFi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2" fillId="0" borderId="0" xfId="0" applyFont="1" applyAlignment="1">
      <alignment vertical="center" shrinkToFit="1"/>
    </xf>
    <xf numFmtId="0" fontId="12" fillId="11" borderId="12" xfId="0" applyFont="1" applyFill="1" applyBorder="1" applyAlignment="1">
      <alignment horizontal="center" vertical="center"/>
    </xf>
    <xf numFmtId="0" fontId="26" fillId="11" borderId="0" xfId="5" applyFont="1" applyFill="1" applyBorder="1" applyAlignment="1" applyProtection="1">
      <alignment vertical="center"/>
    </xf>
    <xf numFmtId="0" fontId="3" fillId="11" borderId="0" xfId="0" applyFont="1" applyFill="1" applyBorder="1" applyAlignment="1">
      <alignment vertical="center"/>
    </xf>
    <xf numFmtId="0" fontId="3" fillId="11" borderId="12" xfId="0" applyFont="1" applyFill="1" applyBorder="1" applyAlignment="1">
      <alignment vertical="center"/>
    </xf>
    <xf numFmtId="0" fontId="3" fillId="11" borderId="12" xfId="0" applyFont="1" applyFill="1" applyBorder="1" applyAlignment="1">
      <alignment horizontal="left" vertical="center"/>
    </xf>
    <xf numFmtId="0" fontId="3" fillId="11" borderId="0" xfId="0" applyFont="1" applyFill="1" applyBorder="1" applyAlignment="1">
      <alignment vertical="center" shrinkToFit="1"/>
    </xf>
    <xf numFmtId="0" fontId="12" fillId="12" borderId="12" xfId="0" applyFont="1" applyFill="1" applyBorder="1" applyAlignment="1">
      <alignment horizontal="center" vertical="center"/>
    </xf>
    <xf numFmtId="0" fontId="3" fillId="12" borderId="11" xfId="0" applyFont="1" applyFill="1" applyBorder="1" applyAlignment="1">
      <alignment horizontal="left" vertical="center"/>
    </xf>
    <xf numFmtId="0" fontId="34" fillId="12" borderId="11" xfId="0" applyFont="1" applyFill="1" applyBorder="1" applyAlignment="1">
      <alignment horizontal="left" vertical="center"/>
    </xf>
    <xf numFmtId="0" fontId="12" fillId="13" borderId="11" xfId="0" applyFont="1" applyFill="1" applyBorder="1" applyAlignment="1">
      <alignment horizontal="center" vertical="center"/>
    </xf>
    <xf numFmtId="0" fontId="3" fillId="13" borderId="11" xfId="0" applyFont="1" applyFill="1" applyBorder="1" applyAlignment="1">
      <alignment horizontal="left" vertical="center"/>
    </xf>
    <xf numFmtId="0" fontId="34" fillId="13" borderId="11" xfId="0" applyFont="1" applyFill="1" applyBorder="1" applyAlignment="1">
      <alignment horizontal="left" vertical="center"/>
    </xf>
    <xf numFmtId="0" fontId="12" fillId="14" borderId="11" xfId="0" applyFont="1" applyFill="1" applyBorder="1" applyAlignment="1">
      <alignment horizontal="center" vertical="center"/>
    </xf>
    <xf numFmtId="0" fontId="3" fillId="14" borderId="11" xfId="0" applyFont="1" applyFill="1" applyBorder="1" applyAlignment="1">
      <alignment horizontal="left" vertical="center"/>
    </xf>
    <xf numFmtId="0" fontId="34" fillId="14" borderId="11" xfId="0" applyFont="1" applyFill="1" applyBorder="1" applyAlignment="1">
      <alignment horizontal="left" vertical="center"/>
    </xf>
    <xf numFmtId="0" fontId="19" fillId="5" borderId="0" xfId="0" applyFont="1" applyFill="1" applyBorder="1" applyAlignment="1">
      <alignment vertical="center"/>
    </xf>
    <xf numFmtId="0" fontId="18" fillId="5" borderId="0" xfId="0" applyFont="1" applyFill="1" applyBorder="1" applyAlignment="1">
      <alignment vertical="center"/>
    </xf>
    <xf numFmtId="0" fontId="6" fillId="5" borderId="0" xfId="0" applyFont="1" applyFill="1" applyBorder="1" applyAlignment="1">
      <alignment horizontal="right" vertical="center"/>
    </xf>
    <xf numFmtId="0" fontId="14" fillId="5" borderId="0" xfId="0" applyFont="1" applyFill="1" applyBorder="1" applyAlignment="1">
      <alignment horizontal="center" vertical="center"/>
    </xf>
    <xf numFmtId="0" fontId="3" fillId="5" borderId="0" xfId="0" applyFont="1" applyFill="1" applyBorder="1" applyAlignment="1">
      <alignment vertical="center" shrinkToFit="1"/>
    </xf>
    <xf numFmtId="0" fontId="43" fillId="5" borderId="0" xfId="0" applyFont="1" applyFill="1" applyBorder="1">
      <alignment vertical="center"/>
    </xf>
    <xf numFmtId="0" fontId="44" fillId="5" borderId="0" xfId="0" applyFont="1" applyFill="1" applyBorder="1">
      <alignment vertical="center"/>
    </xf>
    <xf numFmtId="0" fontId="3" fillId="5" borderId="0" xfId="3" applyNumberFormat="1" applyFont="1" applyFill="1" applyBorder="1" applyAlignment="1">
      <alignment horizontal="right" vertical="center" shrinkToFit="1"/>
    </xf>
    <xf numFmtId="0" fontId="9" fillId="5" borderId="0" xfId="0" applyFont="1" applyFill="1" applyBorder="1" applyAlignment="1">
      <alignment horizontal="center" vertical="center" shrinkToFit="1"/>
    </xf>
    <xf numFmtId="0" fontId="22" fillId="5" borderId="0" xfId="0" applyFont="1" applyFill="1" applyBorder="1" applyAlignment="1">
      <alignment vertical="center"/>
    </xf>
    <xf numFmtId="0" fontId="3" fillId="5" borderId="0" xfId="0" applyFont="1" applyFill="1" applyBorder="1" applyAlignment="1">
      <alignment horizontal="center" vertical="center" shrinkToFit="1"/>
    </xf>
    <xf numFmtId="0" fontId="21" fillId="5" borderId="0" xfId="0" applyFont="1" applyFill="1" applyBorder="1" applyAlignment="1">
      <alignment horizontal="center" vertical="center" shrinkToFit="1"/>
    </xf>
    <xf numFmtId="0" fontId="11" fillId="5" borderId="0" xfId="0" applyFont="1" applyFill="1" applyBorder="1" applyAlignment="1">
      <alignment vertical="center" shrinkToFit="1"/>
    </xf>
    <xf numFmtId="0" fontId="11" fillId="5" borderId="0" xfId="0" applyFont="1" applyFill="1" applyBorder="1" applyAlignment="1">
      <alignment vertical="center"/>
    </xf>
    <xf numFmtId="0" fontId="10" fillId="4" borderId="1" xfId="0" applyFont="1" applyFill="1" applyBorder="1" applyAlignment="1">
      <alignment horizontal="center" vertical="center" shrinkToFit="1"/>
    </xf>
    <xf numFmtId="0" fontId="30" fillId="5" borderId="0" xfId="0" applyFont="1" applyFill="1" applyBorder="1" applyAlignment="1">
      <alignment horizontal="center" vertical="center" shrinkToFit="1"/>
    </xf>
    <xf numFmtId="6" fontId="21" fillId="4" borderId="7" xfId="3" applyFont="1" applyFill="1" applyBorder="1" applyAlignment="1">
      <alignment horizontal="right" vertical="center" shrinkToFit="1"/>
    </xf>
    <xf numFmtId="9" fontId="3" fillId="5" borderId="0" xfId="2" applyFont="1" applyFill="1" applyBorder="1" applyAlignment="1">
      <alignment horizontal="right" vertical="center" shrinkToFit="1"/>
    </xf>
    <xf numFmtId="6" fontId="21" fillId="5" borderId="0" xfId="3" applyFont="1" applyFill="1" applyBorder="1" applyAlignment="1">
      <alignment horizontal="center" vertical="center" shrinkToFit="1"/>
    </xf>
    <xf numFmtId="0" fontId="3" fillId="5" borderId="0" xfId="0" applyFont="1" applyFill="1" applyBorder="1" applyAlignment="1">
      <alignment horizontal="left" vertical="center" shrinkToFit="1"/>
    </xf>
    <xf numFmtId="0" fontId="10" fillId="5" borderId="0" xfId="0" applyFont="1" applyFill="1" applyBorder="1" applyAlignment="1">
      <alignment horizontal="left" vertical="center" shrinkToFit="1"/>
    </xf>
    <xf numFmtId="176" fontId="10" fillId="5" borderId="0" xfId="0" applyNumberFormat="1" applyFont="1" applyFill="1" applyBorder="1" applyAlignment="1">
      <alignment horizontal="center" vertical="center" shrinkToFit="1"/>
    </xf>
    <xf numFmtId="176" fontId="10" fillId="5" borderId="0" xfId="0" applyNumberFormat="1" applyFont="1" applyFill="1" applyBorder="1" applyAlignment="1">
      <alignment horizontal="right" vertical="center" shrinkToFit="1"/>
    </xf>
    <xf numFmtId="6" fontId="10" fillId="4" borderId="1" xfId="3" applyFont="1" applyFill="1" applyBorder="1" applyAlignment="1">
      <alignment horizontal="right" vertical="center" shrinkToFit="1"/>
    </xf>
    <xf numFmtId="6" fontId="10" fillId="5" borderId="0" xfId="3" applyFont="1" applyFill="1" applyBorder="1" applyAlignment="1">
      <alignment horizontal="center" vertical="center" shrinkToFit="1"/>
    </xf>
    <xf numFmtId="6" fontId="10" fillId="5" borderId="0" xfId="3" applyFont="1" applyFill="1" applyBorder="1" applyAlignment="1">
      <alignment horizontal="right" vertical="center" shrinkToFit="1"/>
    </xf>
    <xf numFmtId="183" fontId="10" fillId="4" borderId="1" xfId="0" applyNumberFormat="1" applyFont="1" applyFill="1" applyBorder="1" applyAlignment="1">
      <alignment horizontal="right" vertical="center" shrinkToFit="1"/>
    </xf>
    <xf numFmtId="0" fontId="3" fillId="5" borderId="0" xfId="0" applyNumberFormat="1" applyFont="1" applyFill="1" applyBorder="1" applyAlignment="1">
      <alignment horizontal="left" vertical="center"/>
    </xf>
    <xf numFmtId="0" fontId="47" fillId="5" borderId="0" xfId="0" applyFont="1" applyFill="1" applyAlignment="1">
      <alignment vertical="center"/>
    </xf>
    <xf numFmtId="0" fontId="28" fillId="5" borderId="0" xfId="0" applyFont="1" applyFill="1" applyAlignment="1">
      <alignment vertical="center" wrapText="1"/>
    </xf>
    <xf numFmtId="6" fontId="3" fillId="5" borderId="0" xfId="3" applyFont="1" applyFill="1" applyBorder="1" applyAlignment="1">
      <alignment horizontal="right" vertical="center" shrinkToFit="1"/>
    </xf>
    <xf numFmtId="0" fontId="19" fillId="5" borderId="0" xfId="0" applyFont="1" applyFill="1" applyAlignment="1">
      <alignment vertical="center" shrinkToFit="1"/>
    </xf>
    <xf numFmtId="0" fontId="19" fillId="5" borderId="0" xfId="0" applyFont="1" applyFill="1" applyBorder="1" applyAlignment="1">
      <alignment vertical="center" shrinkToFit="1"/>
    </xf>
    <xf numFmtId="0" fontId="3" fillId="2"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17" borderId="1"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38" fontId="3" fillId="17" borderId="1" xfId="4" applyFont="1" applyFill="1" applyBorder="1" applyAlignment="1">
      <alignment horizontal="right" vertical="center" shrinkToFit="1"/>
    </xf>
    <xf numFmtId="182" fontId="3" fillId="4" borderId="1" xfId="4" applyNumberFormat="1" applyFont="1" applyFill="1" applyBorder="1" applyAlignment="1">
      <alignment horizontal="right" vertical="center" shrinkToFit="1"/>
    </xf>
    <xf numFmtId="38" fontId="3" fillId="17" borderId="1" xfId="4" applyFont="1" applyFill="1" applyBorder="1" applyAlignment="1">
      <alignment vertical="center" shrinkToFit="1"/>
    </xf>
    <xf numFmtId="38" fontId="3" fillId="4" borderId="1" xfId="4" applyFont="1" applyFill="1" applyBorder="1" applyAlignment="1">
      <alignment vertical="center" shrinkToFit="1"/>
    </xf>
    <xf numFmtId="38" fontId="3" fillId="2" borderId="1" xfId="4" applyFont="1" applyFill="1" applyBorder="1" applyAlignment="1">
      <alignment vertical="center" shrinkToFit="1"/>
    </xf>
    <xf numFmtId="6" fontId="3" fillId="17" borderId="1" xfId="3" applyFont="1" applyFill="1" applyBorder="1" applyAlignment="1">
      <alignment vertical="center" shrinkToFit="1"/>
    </xf>
    <xf numFmtId="6" fontId="3" fillId="17" borderId="1" xfId="3" applyFont="1" applyFill="1" applyBorder="1" applyAlignment="1">
      <alignment horizontal="right" vertical="center" shrinkToFit="1"/>
    </xf>
    <xf numFmtId="177" fontId="10" fillId="4" borderId="1" xfId="0" applyNumberFormat="1" applyFont="1" applyFill="1" applyBorder="1" applyAlignment="1">
      <alignment horizontal="center" vertical="center" shrinkToFit="1"/>
    </xf>
    <xf numFmtId="0" fontId="13" fillId="4" borderId="1" xfId="0" applyFont="1" applyFill="1" applyBorder="1" applyAlignment="1">
      <alignment horizontal="center" vertical="center" shrinkToFit="1"/>
    </xf>
    <xf numFmtId="179" fontId="10" fillId="0" borderId="11" xfId="0" applyNumberFormat="1" applyFont="1" applyFill="1" applyBorder="1" applyAlignment="1">
      <alignment horizontal="center" vertical="center" shrinkToFit="1"/>
    </xf>
    <xf numFmtId="0" fontId="10" fillId="5" borderId="0" xfId="0" applyFont="1" applyFill="1" applyBorder="1" applyAlignment="1">
      <alignment horizontal="center" vertical="center" shrinkToFit="1"/>
    </xf>
    <xf numFmtId="180" fontId="10" fillId="5" borderId="0" xfId="0" applyNumberFormat="1" applyFont="1" applyFill="1" applyBorder="1" applyAlignment="1">
      <alignment horizontal="center" vertical="center" shrinkToFit="1"/>
    </xf>
    <xf numFmtId="180" fontId="10" fillId="5" borderId="0" xfId="0" applyNumberFormat="1" applyFont="1" applyFill="1" applyBorder="1" applyAlignment="1">
      <alignment horizontal="right" vertical="center" shrinkToFit="1"/>
    </xf>
    <xf numFmtId="0" fontId="29" fillId="5" borderId="0" xfId="0" applyFont="1" applyFill="1" applyBorder="1" applyAlignment="1">
      <alignment horizontal="center" vertical="center" shrinkToFit="1"/>
    </xf>
    <xf numFmtId="0" fontId="10" fillId="5" borderId="0" xfId="0" applyFont="1" applyFill="1" applyBorder="1" applyAlignment="1">
      <alignment horizontal="center" vertical="center"/>
    </xf>
    <xf numFmtId="0" fontId="3" fillId="5" borderId="0" xfId="0" applyNumberFormat="1" applyFont="1" applyFill="1" applyBorder="1" applyAlignment="1">
      <alignment horizontal="right" vertical="center"/>
    </xf>
    <xf numFmtId="0" fontId="23" fillId="5" borderId="0" xfId="0" applyFont="1" applyFill="1" applyBorder="1" applyAlignment="1">
      <alignment horizontal="left" vertical="center"/>
    </xf>
    <xf numFmtId="0" fontId="23" fillId="5" borderId="0" xfId="0" applyFont="1" applyFill="1" applyBorder="1" applyAlignment="1">
      <alignment horizontal="center" vertical="center"/>
    </xf>
    <xf numFmtId="0" fontId="23" fillId="5" borderId="0" xfId="0" applyFont="1" applyFill="1" applyBorder="1" applyAlignment="1">
      <alignment horizontal="center" vertical="center" shrinkToFit="1"/>
    </xf>
    <xf numFmtId="0" fontId="20" fillId="5" borderId="0" xfId="0" applyNumberFormat="1" applyFont="1" applyFill="1" applyBorder="1" applyAlignment="1">
      <alignment horizontal="right" vertical="center"/>
    </xf>
    <xf numFmtId="6" fontId="21" fillId="5" borderId="0" xfId="3" applyFont="1" applyFill="1" applyBorder="1" applyAlignment="1">
      <alignment horizontal="right" vertical="center" shrinkToFit="1"/>
    </xf>
    <xf numFmtId="0" fontId="3" fillId="5" borderId="0" xfId="3" applyNumberFormat="1" applyFont="1" applyFill="1" applyBorder="1" applyAlignment="1">
      <alignment horizontal="left" vertical="center"/>
    </xf>
    <xf numFmtId="40" fontId="3" fillId="5" borderId="0" xfId="4" applyNumberFormat="1" applyFont="1" applyFill="1" applyBorder="1" applyAlignment="1">
      <alignment horizontal="right" vertical="center" shrinkToFit="1"/>
    </xf>
    <xf numFmtId="0" fontId="10" fillId="4" borderId="1" xfId="1" applyFont="1" applyFill="1" applyBorder="1" applyAlignment="1" applyProtection="1">
      <alignment horizontal="center" vertical="center" shrinkToFit="1"/>
    </xf>
    <xf numFmtId="0" fontId="10" fillId="5" borderId="0" xfId="0" applyFont="1" applyFill="1" applyBorder="1" applyAlignment="1">
      <alignment horizontal="left" vertical="center"/>
    </xf>
    <xf numFmtId="0" fontId="10" fillId="4" borderId="7" xfId="0" applyFont="1" applyFill="1" applyBorder="1" applyAlignment="1">
      <alignment horizontal="center" vertical="center" shrinkToFit="1"/>
    </xf>
    <xf numFmtId="6" fontId="3" fillId="4" borderId="7" xfId="3" applyFont="1" applyFill="1" applyBorder="1" applyAlignment="1">
      <alignment horizontal="right" vertical="center" shrinkToFit="1"/>
    </xf>
    <xf numFmtId="0" fontId="10" fillId="5" borderId="0" xfId="1" applyFont="1" applyFill="1" applyBorder="1" applyAlignment="1" applyProtection="1">
      <alignment horizontal="center" vertical="center" shrinkToFit="1"/>
    </xf>
    <xf numFmtId="6" fontId="3" fillId="4" borderId="1" xfId="3" applyFont="1" applyFill="1" applyBorder="1" applyAlignment="1">
      <alignment horizontal="center" vertical="center" shrinkToFit="1"/>
    </xf>
    <xf numFmtId="0" fontId="3" fillId="4" borderId="1" xfId="0" applyFont="1" applyFill="1" applyBorder="1" applyAlignment="1">
      <alignment horizontal="center" vertical="center" shrinkToFit="1"/>
    </xf>
    <xf numFmtId="6" fontId="3" fillId="5" borderId="0" xfId="3" applyFont="1" applyFill="1" applyBorder="1" applyAlignment="1">
      <alignment horizontal="right" vertical="center"/>
    </xf>
    <xf numFmtId="0" fontId="22" fillId="6" borderId="1" xfId="0" applyFont="1" applyFill="1" applyBorder="1" applyAlignment="1">
      <alignment horizontal="center" vertical="center" shrinkToFit="1"/>
    </xf>
    <xf numFmtId="0" fontId="16" fillId="5" borderId="0" xfId="0" applyFont="1" applyFill="1" applyBorder="1" applyAlignment="1">
      <alignment horizontal="center" vertical="center" shrinkToFit="1"/>
    </xf>
    <xf numFmtId="183" fontId="10" fillId="5" borderId="0" xfId="0" applyNumberFormat="1" applyFont="1" applyFill="1" applyBorder="1" applyAlignment="1">
      <alignment horizontal="right" vertical="center" shrinkToFit="1"/>
    </xf>
    <xf numFmtId="0" fontId="47" fillId="5" borderId="0" xfId="0" applyFont="1" applyFill="1" applyBorder="1" applyAlignment="1">
      <alignment vertical="center"/>
    </xf>
    <xf numFmtId="38" fontId="10" fillId="4" borderId="1" xfId="4" applyFont="1" applyFill="1" applyBorder="1" applyAlignment="1">
      <alignment horizontal="center" vertical="center" shrinkToFit="1"/>
    </xf>
    <xf numFmtId="0" fontId="13" fillId="5" borderId="0" xfId="0" applyFont="1" applyFill="1" applyAlignment="1">
      <alignment horizontal="center" vertical="center"/>
    </xf>
    <xf numFmtId="0" fontId="13" fillId="5" borderId="0" xfId="0" applyFont="1" applyFill="1" applyAlignment="1">
      <alignment vertical="center"/>
    </xf>
    <xf numFmtId="0" fontId="22" fillId="5" borderId="0" xfId="5" applyFont="1" applyFill="1" applyBorder="1" applyAlignment="1" applyProtection="1">
      <alignment horizontal="center" vertical="center" shrinkToFit="1"/>
    </xf>
    <xf numFmtId="0" fontId="3" fillId="5" borderId="0" xfId="0" applyFont="1" applyFill="1" applyBorder="1" applyAlignment="1">
      <alignment horizontal="center" vertical="center"/>
    </xf>
    <xf numFmtId="0" fontId="17" fillId="5" borderId="0" xfId="0" applyFont="1" applyFill="1" applyBorder="1" applyAlignment="1">
      <alignment vertical="center"/>
    </xf>
    <xf numFmtId="0" fontId="17" fillId="5" borderId="0" xfId="0" applyFont="1" applyFill="1" applyBorder="1" applyAlignment="1">
      <alignment vertical="center" textRotation="255"/>
    </xf>
    <xf numFmtId="0" fontId="19" fillId="7" borderId="0" xfId="5" applyFont="1" applyFill="1" applyBorder="1" applyAlignment="1" applyProtection="1">
      <alignment horizontal="center" vertical="center" shrinkToFit="1"/>
    </xf>
    <xf numFmtId="0" fontId="3" fillId="0" borderId="3" xfId="0" applyFont="1" applyFill="1" applyBorder="1" applyAlignment="1">
      <alignment horizontal="left" vertical="center" indent="1"/>
    </xf>
    <xf numFmtId="0" fontId="0" fillId="0" borderId="0" xfId="0" applyFont="1" applyAlignment="1">
      <alignment vertical="center" wrapText="1"/>
    </xf>
    <xf numFmtId="0" fontId="0" fillId="0" borderId="0" xfId="0" applyFont="1" applyAlignment="1">
      <alignment vertical="center"/>
    </xf>
    <xf numFmtId="38" fontId="21" fillId="4" borderId="1" xfId="0" applyNumberFormat="1" applyFont="1" applyFill="1" applyBorder="1" applyAlignment="1">
      <alignment horizontal="center" vertical="center" shrinkToFit="1"/>
    </xf>
    <xf numFmtId="6" fontId="21" fillId="4" borderId="1" xfId="3" applyNumberFormat="1" applyFont="1" applyFill="1" applyBorder="1" applyAlignment="1">
      <alignment horizontal="center" vertical="center" shrinkToFit="1"/>
    </xf>
    <xf numFmtId="0" fontId="10" fillId="18" borderId="0" xfId="0" applyFont="1" applyFill="1" applyAlignment="1">
      <alignment vertical="center" shrinkToFit="1"/>
    </xf>
    <xf numFmtId="181" fontId="10" fillId="5" borderId="0" xfId="2" applyNumberFormat="1" applyFont="1" applyFill="1" applyBorder="1" applyAlignment="1">
      <alignment horizontal="center" vertical="center" shrinkToFit="1"/>
    </xf>
    <xf numFmtId="182" fontId="10" fillId="4" borderId="1" xfId="4" applyNumberFormat="1" applyFont="1" applyFill="1" applyBorder="1" applyAlignment="1">
      <alignment horizontal="right" vertical="center" shrinkToFit="1"/>
    </xf>
    <xf numFmtId="6" fontId="10" fillId="5" borderId="0" xfId="3" applyFont="1" applyFill="1" applyAlignment="1">
      <alignment vertical="center" shrinkToFit="1"/>
    </xf>
    <xf numFmtId="0" fontId="22" fillId="10" borderId="0" xfId="5" applyFont="1" applyFill="1" applyBorder="1" applyAlignment="1" applyProtection="1">
      <alignment horizontal="center" vertical="center" shrinkToFit="1"/>
    </xf>
    <xf numFmtId="0" fontId="22" fillId="0" borderId="0" xfId="5" applyFont="1" applyAlignment="1" applyProtection="1">
      <alignment horizontal="center" vertical="center" shrinkToFit="1"/>
    </xf>
    <xf numFmtId="0" fontId="10" fillId="2" borderId="0" xfId="0" applyFont="1" applyFill="1" applyBorder="1" applyAlignment="1">
      <alignment vertical="center"/>
    </xf>
    <xf numFmtId="0" fontId="3" fillId="2" borderId="0" xfId="0" applyFont="1" applyFill="1" applyBorder="1" applyAlignment="1">
      <alignment vertical="center"/>
    </xf>
    <xf numFmtId="0" fontId="20" fillId="2" borderId="0" xfId="0" applyFont="1" applyFill="1" applyAlignment="1">
      <alignment vertical="center" shrinkToFit="1"/>
    </xf>
    <xf numFmtId="6" fontId="3" fillId="5" borderId="0" xfId="3" applyFont="1" applyFill="1" applyBorder="1" applyAlignment="1">
      <alignment horizontal="left" vertical="center" shrinkToFit="1"/>
    </xf>
    <xf numFmtId="0" fontId="10" fillId="4" borderId="2" xfId="0" applyFont="1" applyFill="1" applyBorder="1" applyAlignment="1">
      <alignment horizontal="center" vertical="center" shrinkToFit="1"/>
    </xf>
    <xf numFmtId="38" fontId="10" fillId="4" borderId="2" xfId="4"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0" borderId="39" xfId="0" applyFont="1" applyFill="1" applyBorder="1" applyAlignment="1">
      <alignment horizontal="left" vertical="center" shrinkToFit="1"/>
    </xf>
    <xf numFmtId="177" fontId="10" fillId="5" borderId="0" xfId="0" applyNumberFormat="1" applyFont="1" applyFill="1" applyBorder="1" applyAlignment="1">
      <alignment horizontal="center" vertical="center" shrinkToFit="1"/>
    </xf>
    <xf numFmtId="0" fontId="3" fillId="5" borderId="39" xfId="0" applyFont="1" applyFill="1" applyBorder="1" applyAlignment="1">
      <alignment vertical="center" shrinkToFit="1"/>
    </xf>
    <xf numFmtId="38" fontId="3" fillId="4" borderId="2" xfId="4" applyFont="1" applyFill="1" applyBorder="1" applyAlignment="1">
      <alignment horizontal="center" vertical="center" shrinkToFit="1"/>
    </xf>
    <xf numFmtId="38" fontId="3" fillId="4" borderId="1" xfId="4" applyFont="1" applyFill="1" applyBorder="1" applyAlignment="1">
      <alignment horizontal="center" vertical="center" shrinkToFit="1"/>
    </xf>
    <xf numFmtId="180" fontId="3" fillId="5" borderId="12" xfId="0" applyNumberFormat="1" applyFont="1" applyFill="1" applyBorder="1" applyAlignment="1">
      <alignment horizontal="right" vertical="center" shrinkToFit="1"/>
    </xf>
    <xf numFmtId="180" fontId="3" fillId="5" borderId="11" xfId="0" applyNumberFormat="1" applyFont="1" applyFill="1" applyBorder="1" applyAlignment="1">
      <alignment horizontal="right" vertical="center" shrinkToFit="1"/>
    </xf>
    <xf numFmtId="6" fontId="3" fillId="2" borderId="1" xfId="3" applyFont="1" applyFill="1" applyBorder="1" applyAlignment="1">
      <alignment horizontal="center" vertical="center" shrinkToFit="1"/>
    </xf>
    <xf numFmtId="0" fontId="10" fillId="5" borderId="12" xfId="0" applyFont="1" applyFill="1" applyBorder="1" applyAlignment="1">
      <alignment vertical="center" shrinkToFit="1"/>
    </xf>
    <xf numFmtId="0" fontId="3" fillId="14" borderId="11" xfId="0" applyFont="1" applyFill="1" applyBorder="1" applyAlignment="1">
      <alignment vertical="center"/>
    </xf>
    <xf numFmtId="0" fontId="10" fillId="14" borderId="11" xfId="0" applyFont="1" applyFill="1" applyBorder="1" applyAlignment="1">
      <alignment vertical="center"/>
    </xf>
    <xf numFmtId="0" fontId="26" fillId="14" borderId="11" xfId="5" applyFont="1" applyFill="1" applyBorder="1" applyAlignment="1" applyProtection="1">
      <alignment vertical="center"/>
    </xf>
    <xf numFmtId="0" fontId="17" fillId="0" borderId="1" xfId="0" applyFont="1" applyBorder="1" applyAlignment="1">
      <alignment horizontal="center" vertical="center" shrinkToFit="1"/>
    </xf>
    <xf numFmtId="6" fontId="3" fillId="17" borderId="1" xfId="3" applyFont="1" applyFill="1" applyBorder="1" applyAlignment="1">
      <alignment horizontal="center" vertical="center" shrinkToFit="1"/>
    </xf>
    <xf numFmtId="6" fontId="3" fillId="0" borderId="0" xfId="3"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7" fillId="0" borderId="0" xfId="0" applyFont="1" applyBorder="1" applyAlignment="1">
      <alignment horizontal="center" vertical="center" shrinkToFit="1"/>
    </xf>
    <xf numFmtId="0" fontId="7" fillId="5" borderId="0" xfId="5" applyFill="1" applyAlignment="1" applyProtection="1">
      <alignment vertical="center" shrinkToFit="1"/>
    </xf>
    <xf numFmtId="0" fontId="10" fillId="5" borderId="1" xfId="0" applyFont="1" applyFill="1" applyBorder="1" applyAlignment="1">
      <alignment vertical="center" shrinkToFit="1"/>
    </xf>
    <xf numFmtId="0" fontId="10" fillId="5" borderId="1" xfId="0" applyFont="1" applyFill="1" applyBorder="1" applyAlignment="1">
      <alignment horizontal="left" vertical="center" shrinkToFit="1"/>
    </xf>
    <xf numFmtId="0" fontId="7" fillId="5" borderId="0" xfId="5" applyFill="1" applyAlignment="1" applyProtection="1">
      <alignment vertical="center"/>
    </xf>
    <xf numFmtId="0" fontId="7" fillId="5" borderId="0" xfId="5" applyFont="1" applyFill="1" applyBorder="1" applyAlignment="1" applyProtection="1">
      <alignment vertical="center"/>
    </xf>
    <xf numFmtId="0" fontId="17" fillId="5" borderId="0" xfId="0" applyFont="1" applyFill="1" applyBorder="1">
      <alignment vertical="center"/>
    </xf>
    <xf numFmtId="0" fontId="7" fillId="5" borderId="0" xfId="5" applyFont="1" applyFill="1" applyBorder="1" applyAlignment="1" applyProtection="1">
      <alignment vertical="center" shrinkToFit="1"/>
    </xf>
    <xf numFmtId="0" fontId="17" fillId="5" borderId="0" xfId="0" applyFont="1" applyFill="1" applyBorder="1" applyAlignment="1">
      <alignment vertical="center" shrinkToFit="1"/>
    </xf>
    <xf numFmtId="0" fontId="3" fillId="5" borderId="0" xfId="1" applyFont="1" applyFill="1" applyBorder="1" applyAlignment="1" applyProtection="1">
      <alignment vertical="center" shrinkToFit="1"/>
    </xf>
    <xf numFmtId="38" fontId="10" fillId="5" borderId="0" xfId="4" applyFont="1" applyFill="1" applyBorder="1" applyAlignment="1">
      <alignment horizontal="center" vertical="center" shrinkToFit="1"/>
    </xf>
    <xf numFmtId="38" fontId="3" fillId="5" borderId="0" xfId="4" applyFont="1" applyFill="1" applyBorder="1" applyAlignment="1">
      <alignment horizontal="right" vertical="center" shrinkToFit="1"/>
    </xf>
    <xf numFmtId="38" fontId="3" fillId="2" borderId="2" xfId="4" applyFont="1" applyFill="1" applyBorder="1" applyAlignment="1">
      <alignment horizontal="center" vertical="center" shrinkToFit="1"/>
    </xf>
    <xf numFmtId="38" fontId="3" fillId="2" borderId="1" xfId="4" applyFont="1" applyFill="1" applyBorder="1" applyAlignment="1">
      <alignment horizontal="center" vertical="center" shrinkToFit="1"/>
    </xf>
    <xf numFmtId="38" fontId="3" fillId="17" borderId="2" xfId="4" applyFont="1" applyFill="1" applyBorder="1" applyAlignment="1">
      <alignment horizontal="center" vertical="center" shrinkToFit="1"/>
    </xf>
    <xf numFmtId="38" fontId="3" fillId="17" borderId="1" xfId="4" applyFont="1" applyFill="1" applyBorder="1" applyAlignment="1">
      <alignment horizontal="center" vertical="center" shrinkToFit="1"/>
    </xf>
    <xf numFmtId="38" fontId="3" fillId="5" borderId="0" xfId="4" applyFont="1" applyFill="1" applyAlignment="1">
      <alignment vertical="center" shrinkToFit="1"/>
    </xf>
    <xf numFmtId="6" fontId="3" fillId="5" borderId="0" xfId="3" applyFont="1" applyFill="1" applyAlignment="1">
      <alignment vertical="center" shrinkToFit="1"/>
    </xf>
    <xf numFmtId="6" fontId="3" fillId="2" borderId="2" xfId="3" applyFont="1" applyFill="1" applyBorder="1" applyAlignment="1">
      <alignment horizontal="center" vertical="center" shrinkToFit="1"/>
    </xf>
    <xf numFmtId="6" fontId="3" fillId="17" borderId="2" xfId="3" applyFont="1" applyFill="1" applyBorder="1" applyAlignment="1">
      <alignment horizontal="center" vertical="center" shrinkToFit="1"/>
    </xf>
    <xf numFmtId="6" fontId="3" fillId="5" borderId="0" xfId="3" applyFont="1" applyFill="1" applyBorder="1" applyAlignment="1">
      <alignment horizontal="center" vertical="center" shrinkToFit="1"/>
    </xf>
    <xf numFmtId="6" fontId="20" fillId="5" borderId="0" xfId="3" applyFont="1" applyFill="1" applyAlignment="1">
      <alignment horizontal="center" vertical="center" shrinkToFit="1"/>
    </xf>
    <xf numFmtId="6" fontId="45" fillId="5" borderId="0" xfId="3" applyFont="1" applyFill="1" applyBorder="1" applyAlignment="1">
      <alignment horizontal="center" vertical="center" shrinkToFit="1"/>
    </xf>
    <xf numFmtId="38" fontId="10" fillId="5" borderId="1" xfId="4" applyFont="1" applyFill="1" applyBorder="1" applyAlignment="1">
      <alignment horizontal="right" vertical="center" shrinkToFit="1"/>
    </xf>
    <xf numFmtId="38" fontId="10" fillId="5" borderId="13" xfId="4" applyFont="1" applyFill="1" applyBorder="1" applyAlignment="1">
      <alignment horizontal="right" vertical="center" shrinkToFit="1"/>
    </xf>
    <xf numFmtId="9" fontId="10" fillId="5" borderId="1" xfId="2" applyFont="1" applyFill="1" applyBorder="1" applyAlignment="1">
      <alignment horizontal="right" vertical="center" shrinkToFit="1"/>
    </xf>
    <xf numFmtId="6" fontId="10" fillId="5" borderId="1" xfId="3" applyFont="1" applyFill="1" applyBorder="1" applyAlignment="1">
      <alignment horizontal="right" vertical="center" shrinkToFit="1"/>
    </xf>
    <xf numFmtId="6" fontId="10" fillId="5" borderId="13" xfId="3" applyFont="1" applyFill="1" applyBorder="1" applyAlignment="1">
      <alignment horizontal="right" vertical="center" shrinkToFit="1"/>
    </xf>
    <xf numFmtId="182" fontId="10" fillId="5" borderId="1" xfId="4" applyNumberFormat="1" applyFont="1" applyFill="1" applyBorder="1" applyAlignment="1">
      <alignment horizontal="right" vertical="center" shrinkToFit="1"/>
    </xf>
    <xf numFmtId="0" fontId="10" fillId="5" borderId="3" xfId="0" applyFont="1" applyFill="1" applyBorder="1" applyAlignment="1" applyProtection="1">
      <alignment vertical="center"/>
    </xf>
    <xf numFmtId="0" fontId="13" fillId="5" borderId="5" xfId="0" applyFont="1" applyFill="1" applyBorder="1" applyAlignment="1" applyProtection="1">
      <alignment horizontal="left" vertical="center" shrinkToFit="1"/>
    </xf>
    <xf numFmtId="6" fontId="10" fillId="0" borderId="1" xfId="3" applyFont="1" applyFill="1" applyBorder="1" applyAlignment="1">
      <alignment horizontal="right" vertical="center" shrinkToFit="1"/>
    </xf>
    <xf numFmtId="38" fontId="3" fillId="0" borderId="1" xfId="4" applyFont="1" applyFill="1" applyBorder="1" applyAlignment="1">
      <alignment horizontal="right" vertical="center" shrinkToFit="1"/>
    </xf>
    <xf numFmtId="6" fontId="3" fillId="0" borderId="1" xfId="3" applyFont="1" applyFill="1" applyBorder="1" applyAlignment="1">
      <alignment horizontal="right" vertical="center" shrinkToFit="1"/>
    </xf>
    <xf numFmtId="180" fontId="3" fillId="0" borderId="1" xfId="0" applyNumberFormat="1" applyFont="1" applyFill="1" applyBorder="1" applyAlignment="1">
      <alignment horizontal="right" vertical="center" shrinkToFit="1"/>
    </xf>
    <xf numFmtId="182" fontId="3" fillId="0" borderId="1" xfId="4" applyNumberFormat="1" applyFont="1" applyFill="1" applyBorder="1" applyAlignment="1">
      <alignment horizontal="right" vertical="center" shrinkToFit="1"/>
    </xf>
    <xf numFmtId="6" fontId="21" fillId="5" borderId="1" xfId="3" applyFont="1" applyFill="1" applyBorder="1" applyAlignment="1">
      <alignment horizontal="right" vertical="center" shrinkToFit="1"/>
    </xf>
    <xf numFmtId="6" fontId="21" fillId="0" borderId="1" xfId="3" applyFont="1" applyFill="1" applyBorder="1" applyAlignment="1">
      <alignment horizontal="right" vertical="center" shrinkToFit="1"/>
    </xf>
    <xf numFmtId="38" fontId="3" fillId="0" borderId="1" xfId="4" applyFont="1" applyFill="1" applyBorder="1" applyAlignment="1">
      <alignment vertical="center" shrinkToFit="1"/>
    </xf>
    <xf numFmtId="6" fontId="3" fillId="0" borderId="1" xfId="3" applyFont="1" applyFill="1" applyBorder="1" applyAlignment="1">
      <alignment vertical="center" shrinkToFit="1"/>
    </xf>
    <xf numFmtId="177" fontId="10" fillId="0" borderId="6"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10" fillId="4" borderId="1" xfId="0" applyFont="1" applyFill="1" applyBorder="1" applyAlignment="1">
      <alignment horizontal="center" vertical="center" wrapText="1" shrinkToFit="1"/>
    </xf>
    <xf numFmtId="0" fontId="21" fillId="4" borderId="1" xfId="0" applyFont="1" applyFill="1" applyBorder="1" applyAlignment="1">
      <alignment horizontal="center" vertical="center" wrapText="1" shrinkToFit="1"/>
    </xf>
    <xf numFmtId="0" fontId="47" fillId="0" borderId="0" xfId="0" applyFont="1" applyFill="1" applyAlignment="1">
      <alignment vertical="center"/>
    </xf>
    <xf numFmtId="0" fontId="22" fillId="6" borderId="1" xfId="0" applyFont="1" applyFill="1" applyBorder="1" applyAlignment="1">
      <alignment horizontal="center" vertical="center" wrapText="1" shrinkToFit="1"/>
    </xf>
    <xf numFmtId="0" fontId="10" fillId="0" borderId="39" xfId="0" applyFont="1" applyFill="1" applyBorder="1" applyAlignment="1">
      <alignment horizontal="left" vertical="center" shrinkToFit="1"/>
    </xf>
    <xf numFmtId="0" fontId="10" fillId="5" borderId="39" xfId="0" applyFont="1" applyFill="1" applyBorder="1" applyAlignment="1">
      <alignment horizontal="left" vertical="center" shrinkToFit="1"/>
    </xf>
    <xf numFmtId="0" fontId="10" fillId="4" borderId="39" xfId="0" applyFont="1" applyFill="1" applyBorder="1" applyAlignment="1">
      <alignment horizontal="center" vertical="center" shrinkToFit="1"/>
    </xf>
    <xf numFmtId="0" fontId="3" fillId="5" borderId="1" xfId="0" applyFont="1" applyFill="1" applyBorder="1" applyAlignment="1">
      <alignment vertical="center" wrapText="1"/>
    </xf>
    <xf numFmtId="0" fontId="19" fillId="6" borderId="1" xfId="0" applyFont="1" applyFill="1" applyBorder="1" applyAlignment="1">
      <alignment horizontal="center" vertical="center" shrinkToFit="1"/>
    </xf>
    <xf numFmtId="0" fontId="19" fillId="6" borderId="1" xfId="0" applyFont="1" applyFill="1" applyBorder="1" applyAlignment="1">
      <alignment horizontal="center" vertical="center" wrapText="1" shrinkToFit="1"/>
    </xf>
    <xf numFmtId="0" fontId="3" fillId="5" borderId="0" xfId="0" applyFont="1" applyFill="1" applyBorder="1" applyAlignment="1">
      <alignment horizontal="center" vertical="center" wrapText="1"/>
    </xf>
    <xf numFmtId="0" fontId="23" fillId="5" borderId="0" xfId="0" applyFont="1" applyFill="1" applyAlignment="1">
      <alignment vertical="center" shrinkToFit="1"/>
    </xf>
    <xf numFmtId="182" fontId="23" fillId="5" borderId="0" xfId="4" applyNumberFormat="1" applyFont="1" applyFill="1" applyAlignment="1">
      <alignment vertical="center" shrinkToFit="1"/>
    </xf>
    <xf numFmtId="6" fontId="23" fillId="5" borderId="0" xfId="3" applyFont="1" applyFill="1" applyAlignment="1">
      <alignment vertical="center" shrinkToFit="1"/>
    </xf>
    <xf numFmtId="182" fontId="3" fillId="4" borderId="1" xfId="4" applyNumberFormat="1" applyFont="1" applyFill="1" applyBorder="1" applyAlignment="1">
      <alignment horizontal="center" vertical="center" shrinkToFit="1"/>
    </xf>
    <xf numFmtId="182" fontId="3" fillId="5" borderId="12" xfId="4" applyNumberFormat="1" applyFont="1" applyFill="1" applyBorder="1" applyAlignment="1">
      <alignment horizontal="right" vertical="center" shrinkToFit="1"/>
    </xf>
    <xf numFmtId="182" fontId="3" fillId="5" borderId="11" xfId="4" applyNumberFormat="1" applyFont="1" applyFill="1" applyBorder="1" applyAlignment="1">
      <alignment horizontal="right" vertical="center" shrinkToFit="1"/>
    </xf>
    <xf numFmtId="182" fontId="10" fillId="5" borderId="12" xfId="4" applyNumberFormat="1" applyFont="1" applyFill="1" applyBorder="1" applyAlignment="1">
      <alignment vertical="center" shrinkToFit="1"/>
    </xf>
    <xf numFmtId="0" fontId="57" fillId="5" borderId="0" xfId="0" applyFont="1" applyFill="1" applyBorder="1" applyAlignment="1">
      <alignment vertical="center"/>
    </xf>
    <xf numFmtId="0" fontId="58" fillId="5" borderId="1" xfId="0" applyFont="1" applyFill="1" applyBorder="1" applyAlignment="1">
      <alignment vertical="center" wrapText="1"/>
    </xf>
    <xf numFmtId="6" fontId="60" fillId="5" borderId="1" xfId="3" applyFont="1" applyFill="1" applyBorder="1" applyAlignment="1">
      <alignment horizontal="right" vertical="center" shrinkToFit="1"/>
    </xf>
    <xf numFmtId="0" fontId="61" fillId="5" borderId="1" xfId="0" applyFont="1" applyFill="1" applyBorder="1" applyAlignment="1">
      <alignment vertical="center" wrapText="1"/>
    </xf>
    <xf numFmtId="0" fontId="3" fillId="5" borderId="0" xfId="0" applyFont="1" applyFill="1" applyAlignment="1">
      <alignment horizontal="right" vertical="center" shrinkToFit="1"/>
    </xf>
    <xf numFmtId="0" fontId="21" fillId="2" borderId="1" xfId="0" applyFont="1" applyFill="1" applyBorder="1" applyAlignment="1">
      <alignment vertical="center" shrinkToFit="1"/>
    </xf>
    <xf numFmtId="0" fontId="53" fillId="2" borderId="1" xfId="0" applyFont="1" applyFill="1" applyBorder="1" applyAlignment="1">
      <alignment vertical="center" shrinkToFit="1"/>
    </xf>
    <xf numFmtId="0" fontId="53" fillId="2" borderId="18" xfId="0" applyFont="1" applyFill="1" applyBorder="1" applyAlignment="1">
      <alignment vertical="center" shrinkToFit="1"/>
    </xf>
    <xf numFmtId="0" fontId="13" fillId="5" borderId="0" xfId="0" applyFont="1" applyFill="1" applyBorder="1">
      <alignment vertical="center"/>
    </xf>
    <xf numFmtId="0" fontId="15" fillId="5" borderId="0" xfId="0" applyFont="1" applyFill="1" applyBorder="1" applyAlignment="1">
      <alignment vertical="center"/>
    </xf>
    <xf numFmtId="0" fontId="15" fillId="5" borderId="0" xfId="0" applyFont="1" applyFill="1" applyBorder="1" applyAlignment="1">
      <alignment vertical="center" shrinkToFit="1"/>
    </xf>
    <xf numFmtId="0" fontId="33" fillId="5" borderId="0" xfId="0" applyFont="1" applyFill="1" applyAlignment="1">
      <alignment vertical="center" textRotation="255"/>
    </xf>
    <xf numFmtId="0" fontId="17" fillId="5" borderId="0" xfId="0" applyFont="1" applyFill="1">
      <alignment vertical="center"/>
    </xf>
    <xf numFmtId="0" fontId="17" fillId="5" borderId="0" xfId="0" applyFont="1" applyFill="1" applyAlignment="1">
      <alignment vertical="center"/>
    </xf>
    <xf numFmtId="0" fontId="17" fillId="5" borderId="0" xfId="0" applyFont="1" applyFill="1" applyAlignment="1">
      <alignment horizontal="center" vertical="center"/>
    </xf>
    <xf numFmtId="38" fontId="17" fillId="5" borderId="0" xfId="4" applyFont="1" applyFill="1" applyBorder="1" applyAlignment="1">
      <alignment horizontal="center" vertical="center" shrinkToFit="1"/>
    </xf>
    <xf numFmtId="6" fontId="17" fillId="5" borderId="0" xfId="3" applyFont="1" applyFill="1">
      <alignment vertical="center"/>
    </xf>
    <xf numFmtId="38" fontId="17" fillId="5" borderId="0" xfId="4" applyFont="1" applyFill="1">
      <alignment vertical="center"/>
    </xf>
    <xf numFmtId="182" fontId="17" fillId="5" borderId="0" xfId="4" applyNumberFormat="1" applyFont="1" applyFill="1">
      <alignment vertical="center"/>
    </xf>
    <xf numFmtId="56" fontId="17" fillId="5" borderId="0" xfId="0" applyNumberFormat="1" applyFont="1" applyFill="1">
      <alignment vertical="center"/>
    </xf>
    <xf numFmtId="0" fontId="17" fillId="5" borderId="0" xfId="0" applyFont="1" applyFill="1" applyAlignment="1">
      <alignment vertical="center" shrinkToFit="1"/>
    </xf>
    <xf numFmtId="6" fontId="10" fillId="4" borderId="1" xfId="3" applyFont="1" applyFill="1" applyBorder="1" applyAlignment="1">
      <alignment horizontal="center" vertical="center" shrinkToFit="1"/>
    </xf>
    <xf numFmtId="6" fontId="3" fillId="2" borderId="1" xfId="3" applyFont="1" applyFill="1" applyBorder="1" applyAlignment="1">
      <alignment vertical="center" shrinkToFit="1"/>
    </xf>
    <xf numFmtId="0" fontId="10" fillId="4" borderId="1" xfId="0" applyFont="1" applyFill="1" applyBorder="1" applyAlignment="1">
      <alignment horizontal="center" vertical="center" shrinkToFit="1"/>
    </xf>
    <xf numFmtId="176" fontId="10" fillId="5" borderId="0" xfId="0" applyNumberFormat="1" applyFont="1" applyFill="1" applyBorder="1" applyAlignment="1">
      <alignment horizontal="left" vertical="center" shrinkToFit="1"/>
    </xf>
    <xf numFmtId="0" fontId="10" fillId="5" borderId="0" xfId="0" applyFont="1" applyFill="1" applyAlignment="1">
      <alignment horizontal="left" vertical="center" shrinkToFit="1"/>
    </xf>
    <xf numFmtId="177" fontId="19" fillId="6" borderId="0" xfId="0" applyNumberFormat="1" applyFont="1" applyFill="1" applyBorder="1" applyAlignment="1">
      <alignment horizontal="center" vertical="center" shrinkToFit="1"/>
    </xf>
    <xf numFmtId="0" fontId="53" fillId="5" borderId="0" xfId="0" applyFont="1" applyFill="1" applyBorder="1" applyAlignment="1">
      <alignment vertical="center"/>
    </xf>
    <xf numFmtId="6" fontId="13" fillId="0" borderId="43" xfId="3" applyNumberFormat="1" applyFont="1" applyFill="1" applyBorder="1" applyAlignment="1">
      <alignment horizontal="center" vertical="center" shrinkToFit="1"/>
    </xf>
    <xf numFmtId="181" fontId="13" fillId="0" borderId="32" xfId="2" applyNumberFormat="1" applyFont="1" applyFill="1" applyBorder="1" applyAlignment="1">
      <alignment horizontal="center" vertical="center" shrinkToFit="1"/>
    </xf>
    <xf numFmtId="0" fontId="17" fillId="0" borderId="1" xfId="0" applyNumberFormat="1" applyFont="1" applyBorder="1" applyAlignment="1">
      <alignment horizontal="center" vertical="center" shrinkToFit="1"/>
    </xf>
    <xf numFmtId="0" fontId="17" fillId="0" borderId="10" xfId="0" applyNumberFormat="1" applyFont="1" applyBorder="1" applyAlignment="1">
      <alignment horizontal="center" vertical="center" shrinkToFit="1"/>
    </xf>
    <xf numFmtId="0" fontId="17" fillId="0" borderId="10" xfId="0" applyFont="1" applyBorder="1" applyAlignment="1">
      <alignment horizontal="center" vertical="center" shrinkToFit="1"/>
    </xf>
    <xf numFmtId="182" fontId="17" fillId="0" borderId="1" xfId="4" applyNumberFormat="1" applyFont="1" applyBorder="1" applyAlignment="1">
      <alignment horizontal="center" vertical="center" shrinkToFit="1"/>
    </xf>
    <xf numFmtId="0" fontId="48" fillId="5" borderId="0" xfId="0" applyFont="1" applyFill="1" applyBorder="1" applyAlignment="1">
      <alignment vertical="center" shrinkToFit="1"/>
    </xf>
    <xf numFmtId="38" fontId="20" fillId="5" borderId="0" xfId="4" applyFont="1" applyFill="1" applyAlignment="1">
      <alignment horizontal="center" vertical="center" shrinkToFit="1"/>
    </xf>
    <xf numFmtId="38" fontId="20" fillId="5" borderId="0" xfId="4" applyFont="1" applyFill="1" applyAlignment="1">
      <alignment vertical="center" shrinkToFit="1"/>
    </xf>
    <xf numFmtId="6" fontId="20" fillId="5" borderId="0" xfId="3" applyFont="1" applyFill="1" applyAlignment="1">
      <alignment vertical="center" shrinkToFit="1"/>
    </xf>
    <xf numFmtId="182" fontId="3" fillId="5" borderId="0" xfId="4" applyNumberFormat="1" applyFont="1" applyFill="1" applyAlignment="1">
      <alignment vertical="center" shrinkToFit="1"/>
    </xf>
    <xf numFmtId="182" fontId="21" fillId="5" borderId="0" xfId="4" applyNumberFormat="1" applyFont="1" applyFill="1" applyBorder="1" applyAlignment="1">
      <alignment horizontal="center" vertical="center" shrinkToFit="1"/>
    </xf>
    <xf numFmtId="0" fontId="21" fillId="5" borderId="0" xfId="0" applyFont="1" applyFill="1" applyBorder="1" applyAlignment="1">
      <alignment horizontal="left" vertical="center" shrinkToFit="1"/>
    </xf>
    <xf numFmtId="0" fontId="22" fillId="5" borderId="12" xfId="0" applyFont="1" applyFill="1" applyBorder="1" applyAlignment="1">
      <alignment vertical="center" shrinkToFit="1"/>
    </xf>
    <xf numFmtId="38" fontId="3" fillId="5" borderId="0" xfId="4" applyFont="1" applyFill="1" applyBorder="1" applyAlignment="1">
      <alignment vertical="center" shrinkToFit="1"/>
    </xf>
    <xf numFmtId="0" fontId="22" fillId="5" borderId="0" xfId="5" applyFont="1" applyFill="1" applyAlignment="1" applyProtection="1">
      <alignment horizontal="center" vertical="center" shrinkToFit="1"/>
    </xf>
    <xf numFmtId="0" fontId="17" fillId="2" borderId="15"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7" fillId="0" borderId="10" xfId="0" applyFont="1" applyBorder="1" applyAlignment="1">
      <alignment horizontal="right" vertical="center" shrinkToFit="1"/>
    </xf>
    <xf numFmtId="176" fontId="17" fillId="0" borderId="10" xfId="0" applyNumberFormat="1" applyFont="1" applyBorder="1" applyAlignment="1">
      <alignment horizontal="right" vertical="center" shrinkToFit="1"/>
    </xf>
    <xf numFmtId="38" fontId="17" fillId="0" borderId="10" xfId="4" applyFont="1" applyBorder="1" applyAlignment="1">
      <alignment horizontal="right" vertical="center" shrinkToFit="1"/>
    </xf>
    <xf numFmtId="182" fontId="17" fillId="0" borderId="10" xfId="4" applyNumberFormat="1" applyFont="1" applyBorder="1" applyAlignment="1">
      <alignment horizontal="right" vertical="center" shrinkToFit="1"/>
    </xf>
    <xf numFmtId="186" fontId="17" fillId="0" borderId="1" xfId="0" applyNumberFormat="1" applyFont="1" applyBorder="1" applyAlignment="1">
      <alignment horizontal="center" vertical="center" shrinkToFit="1"/>
    </xf>
    <xf numFmtId="186" fontId="17" fillId="0" borderId="10" xfId="0" applyNumberFormat="1" applyFont="1" applyBorder="1" applyAlignment="1">
      <alignment horizontal="right" vertical="center" shrinkToFit="1"/>
    </xf>
    <xf numFmtId="38" fontId="17" fillId="0" borderId="19" xfId="4" applyFont="1" applyBorder="1" applyAlignment="1">
      <alignment horizontal="right" vertical="center" shrinkToFit="1"/>
    </xf>
    <xf numFmtId="38" fontId="3" fillId="5" borderId="0" xfId="0" applyNumberFormat="1" applyFont="1" applyFill="1" applyAlignment="1">
      <alignment vertical="center" shrinkToFit="1"/>
    </xf>
    <xf numFmtId="0" fontId="10" fillId="5" borderId="0" xfId="0" applyFont="1" applyFill="1" applyAlignment="1">
      <alignment horizontal="left" vertical="center" shrinkToFit="1"/>
    </xf>
    <xf numFmtId="182" fontId="10" fillId="0" borderId="39" xfId="4" applyNumberFormat="1" applyFont="1" applyFill="1" applyBorder="1" applyAlignment="1">
      <alignment horizontal="right" vertical="center" shrinkToFit="1"/>
    </xf>
    <xf numFmtId="182" fontId="10" fillId="4" borderId="39" xfId="4" applyNumberFormat="1" applyFont="1" applyFill="1" applyBorder="1" applyAlignment="1">
      <alignment horizontal="right" vertical="center" shrinkToFit="1"/>
    </xf>
    <xf numFmtId="0" fontId="10" fillId="0" borderId="0" xfId="0" applyFont="1" applyFill="1" applyBorder="1" applyAlignment="1">
      <alignment horizontal="left" vertical="center"/>
    </xf>
    <xf numFmtId="0" fontId="10" fillId="4" borderId="30" xfId="0" applyFont="1" applyFill="1" applyBorder="1" applyAlignment="1">
      <alignment horizontal="center" vertical="center" shrinkToFit="1"/>
    </xf>
    <xf numFmtId="6" fontId="17" fillId="0" borderId="1" xfId="3" applyFont="1" applyBorder="1" applyAlignment="1">
      <alignment horizontal="center" vertical="center" shrinkToFit="1"/>
    </xf>
    <xf numFmtId="6" fontId="17" fillId="0" borderId="18" xfId="3" applyFont="1" applyBorder="1" applyAlignment="1">
      <alignment horizontal="center" vertical="center" shrinkToFit="1"/>
    </xf>
    <xf numFmtId="0" fontId="10" fillId="4" borderId="1" xfId="0"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38" fontId="17" fillId="0" borderId="1" xfId="0" applyNumberFormat="1" applyFont="1" applyBorder="1" applyAlignment="1">
      <alignment horizontal="center" vertical="center" shrinkToFit="1"/>
    </xf>
    <xf numFmtId="182" fontId="17" fillId="0" borderId="1" xfId="0" applyNumberFormat="1" applyFont="1" applyBorder="1" applyAlignment="1">
      <alignment horizontal="center" vertical="center" shrinkToFit="1"/>
    </xf>
    <xf numFmtId="0" fontId="3" fillId="4" borderId="1" xfId="0" applyFont="1" applyFill="1" applyBorder="1" applyAlignment="1">
      <alignment vertical="center" shrinkToFit="1"/>
    </xf>
    <xf numFmtId="0" fontId="10" fillId="4" borderId="1" xfId="0" applyFont="1" applyFill="1" applyBorder="1" applyAlignment="1">
      <alignment horizontal="left" vertical="center" shrinkToFit="1"/>
    </xf>
    <xf numFmtId="0" fontId="52" fillId="4" borderId="1" xfId="0" applyFont="1" applyFill="1" applyBorder="1" applyAlignment="1">
      <alignment horizontal="left" vertical="center" wrapText="1"/>
    </xf>
    <xf numFmtId="0" fontId="10" fillId="4" borderId="1" xfId="1" applyFont="1" applyFill="1" applyBorder="1" applyAlignment="1" applyProtection="1">
      <alignment vertical="center" shrinkToFit="1"/>
    </xf>
    <xf numFmtId="0" fontId="10" fillId="4" borderId="1" xfId="1" applyFont="1" applyFill="1" applyBorder="1" applyAlignment="1" applyProtection="1">
      <alignment horizontal="left" vertical="center" shrinkToFit="1"/>
    </xf>
    <xf numFmtId="181" fontId="13" fillId="0" borderId="44" xfId="2" applyNumberFormat="1" applyFont="1" applyFill="1" applyBorder="1" applyAlignment="1">
      <alignment horizontal="center" vertical="center" shrinkToFit="1"/>
    </xf>
    <xf numFmtId="177" fontId="3" fillId="4" borderId="1" xfId="0" applyNumberFormat="1" applyFont="1" applyFill="1" applyBorder="1" applyAlignment="1">
      <alignment horizontal="center" vertical="center" shrinkToFit="1"/>
    </xf>
    <xf numFmtId="0" fontId="29" fillId="0" borderId="0" xfId="0" applyFont="1" applyBorder="1" applyAlignment="1">
      <alignment vertical="center" shrinkToFit="1"/>
    </xf>
    <xf numFmtId="0" fontId="7" fillId="5" borderId="0" xfId="5" applyFill="1" applyBorder="1" applyAlignment="1" applyProtection="1">
      <alignment vertical="top" shrinkToFit="1"/>
    </xf>
    <xf numFmtId="0" fontId="7" fillId="5" borderId="0" xfId="5" applyFont="1" applyFill="1" applyBorder="1" applyAlignment="1" applyProtection="1">
      <alignment vertical="top" shrinkToFit="1"/>
    </xf>
    <xf numFmtId="0" fontId="17" fillId="5" borderId="0" xfId="0" applyFont="1" applyFill="1" applyBorder="1" applyAlignment="1">
      <alignment vertical="top"/>
    </xf>
    <xf numFmtId="0" fontId="3" fillId="5" borderId="0" xfId="0" applyFont="1" applyFill="1" applyAlignment="1" applyProtection="1">
      <alignment vertical="center" shrinkToFit="1"/>
    </xf>
    <xf numFmtId="0" fontId="3" fillId="5" borderId="0" xfId="0" applyFont="1" applyFill="1" applyAlignment="1" applyProtection="1">
      <alignment vertical="center"/>
    </xf>
    <xf numFmtId="0" fontId="10" fillId="5" borderId="0" xfId="0" applyFont="1" applyFill="1" applyAlignment="1" applyProtection="1">
      <alignment vertical="center"/>
    </xf>
    <xf numFmtId="0" fontId="0" fillId="5" borderId="0" xfId="0" applyFill="1" applyBorder="1" applyAlignment="1" applyProtection="1">
      <alignment horizontal="center" vertical="center"/>
    </xf>
    <xf numFmtId="0" fontId="15" fillId="5" borderId="0" xfId="0" applyFont="1" applyFill="1" applyAlignment="1" applyProtection="1">
      <alignment vertical="center"/>
    </xf>
    <xf numFmtId="0" fontId="13" fillId="5" borderId="0" xfId="0" applyFont="1" applyFill="1" applyProtection="1">
      <alignment vertical="center"/>
    </xf>
    <xf numFmtId="0" fontId="13" fillId="5" borderId="0" xfId="0" applyFont="1" applyFill="1" applyAlignment="1" applyProtection="1">
      <alignment horizontal="right" vertical="center"/>
    </xf>
    <xf numFmtId="0" fontId="11" fillId="5" borderId="0" xfId="0" applyFont="1" applyFill="1" applyAlignment="1" applyProtection="1">
      <alignment horizontal="left" vertical="center"/>
    </xf>
    <xf numFmtId="0" fontId="3" fillId="2" borderId="6" xfId="0" applyFont="1" applyFill="1" applyBorder="1" applyAlignment="1" applyProtection="1">
      <alignment vertical="center"/>
    </xf>
    <xf numFmtId="0" fontId="3" fillId="0" borderId="0" xfId="0" applyFont="1" applyBorder="1" applyAlignment="1" applyProtection="1">
      <alignment vertical="center"/>
    </xf>
    <xf numFmtId="0" fontId="29" fillId="5" borderId="0" xfId="0" applyFont="1" applyFill="1" applyAlignment="1" applyProtection="1">
      <alignment vertical="center"/>
    </xf>
    <xf numFmtId="0" fontId="3" fillId="5" borderId="0" xfId="0" applyFont="1" applyFill="1" applyBorder="1" applyAlignment="1" applyProtection="1">
      <alignment vertical="center"/>
    </xf>
    <xf numFmtId="0" fontId="3" fillId="5" borderId="0" xfId="0" applyFont="1" applyFill="1" applyBorder="1" applyAlignment="1" applyProtection="1">
      <alignment vertical="center" shrinkToFit="1"/>
    </xf>
    <xf numFmtId="0" fontId="10" fillId="4" borderId="3" xfId="0" applyFont="1" applyFill="1" applyBorder="1" applyAlignment="1" applyProtection="1">
      <alignment horizontal="left" vertical="center" indent="1"/>
    </xf>
    <xf numFmtId="0" fontId="10" fillId="4" borderId="4" xfId="0" applyFont="1" applyFill="1" applyBorder="1" applyAlignment="1" applyProtection="1">
      <alignment horizontal="left" vertical="center" indent="1"/>
    </xf>
    <xf numFmtId="0" fontId="10" fillId="2" borderId="3" xfId="0" applyFont="1" applyFill="1" applyBorder="1" applyAlignment="1" applyProtection="1">
      <alignment vertical="center" shrinkToFit="1"/>
    </xf>
    <xf numFmtId="0" fontId="10" fillId="2" borderId="4" xfId="0" applyFont="1" applyFill="1" applyBorder="1" applyAlignment="1" applyProtection="1">
      <alignment vertical="center"/>
    </xf>
    <xf numFmtId="0" fontId="15" fillId="5" borderId="0" xfId="0" applyFont="1" applyFill="1" applyAlignment="1" applyProtection="1">
      <alignment vertical="center" shrinkToFit="1"/>
    </xf>
    <xf numFmtId="0" fontId="13" fillId="2" borderId="4" xfId="0" applyFont="1" applyFill="1" applyBorder="1" applyAlignment="1" applyProtection="1">
      <alignment horizontal="left" vertical="center" indent="2"/>
      <protection locked="0"/>
    </xf>
    <xf numFmtId="0" fontId="10" fillId="2" borderId="4" xfId="0" applyFont="1" applyFill="1" applyBorder="1" applyAlignment="1" applyProtection="1">
      <alignment horizontal="left" vertical="center" indent="2" shrinkToFit="1"/>
      <protection locked="0"/>
    </xf>
    <xf numFmtId="0" fontId="13" fillId="2" borderId="5" xfId="0" applyFont="1" applyFill="1" applyBorder="1" applyAlignment="1" applyProtection="1">
      <alignment horizontal="left" vertical="center" indent="2"/>
      <protection locked="0"/>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0" fontId="62" fillId="4" borderId="1" xfId="0" applyFont="1" applyFill="1" applyBorder="1" applyAlignment="1">
      <alignment horizontal="center" vertical="center" wrapText="1"/>
    </xf>
    <xf numFmtId="6" fontId="3" fillId="4" borderId="1" xfId="3" applyFont="1" applyFill="1" applyBorder="1" applyAlignment="1">
      <alignment vertical="center" shrinkToFit="1"/>
    </xf>
    <xf numFmtId="177" fontId="10" fillId="4" borderId="1" xfId="0" applyNumberFormat="1" applyFont="1" applyFill="1" applyBorder="1" applyAlignment="1">
      <alignment horizontal="center" vertical="center" shrinkToFit="1"/>
    </xf>
    <xf numFmtId="6" fontId="3" fillId="2" borderId="1" xfId="3" applyFont="1" applyFill="1" applyBorder="1" applyAlignment="1">
      <alignment vertical="center" shrinkToFit="1"/>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6" fontId="63" fillId="4" borderId="1" xfId="3" applyFont="1" applyFill="1" applyBorder="1" applyAlignment="1">
      <alignment horizontal="right" vertical="center" shrinkToFit="1"/>
    </xf>
    <xf numFmtId="0" fontId="64" fillId="4" borderId="1" xfId="0" applyFont="1" applyFill="1" applyBorder="1" applyAlignment="1">
      <alignment horizontal="center" vertical="center" wrapText="1"/>
    </xf>
    <xf numFmtId="0" fontId="65" fillId="4" borderId="1" xfId="0" applyFont="1" applyFill="1" applyBorder="1" applyAlignment="1">
      <alignment horizontal="center" vertical="center" wrapText="1" shrinkToFit="1"/>
    </xf>
    <xf numFmtId="0" fontId="12" fillId="4" borderId="1" xfId="0" applyFont="1" applyFill="1" applyBorder="1" applyAlignment="1">
      <alignment horizontal="center" vertical="center" shrinkToFit="1"/>
    </xf>
    <xf numFmtId="0" fontId="62" fillId="4" borderId="1" xfId="1" applyFont="1" applyFill="1" applyBorder="1" applyAlignment="1" applyProtection="1">
      <alignment horizontal="left" vertical="center" wrapText="1"/>
    </xf>
    <xf numFmtId="0" fontId="62" fillId="0" borderId="1" xfId="0" applyFont="1" applyFill="1" applyBorder="1" applyAlignment="1">
      <alignment vertical="center" wrapText="1" shrinkToFit="1"/>
    </xf>
    <xf numFmtId="0" fontId="3" fillId="5" borderId="0" xfId="0" applyFont="1" applyFill="1" applyBorder="1" applyAlignment="1">
      <alignment vertical="center" wrapText="1" shrinkToFit="1"/>
    </xf>
    <xf numFmtId="0" fontId="21" fillId="5" borderId="1" xfId="0" applyFont="1" applyFill="1" applyBorder="1" applyAlignment="1">
      <alignment horizontal="left" vertical="center" shrinkToFit="1"/>
    </xf>
    <xf numFmtId="0" fontId="52" fillId="5" borderId="1" xfId="0" applyFont="1" applyFill="1" applyBorder="1" applyAlignment="1">
      <alignment horizontal="left" vertical="center" wrapText="1" shrinkToFit="1"/>
    </xf>
    <xf numFmtId="38" fontId="10" fillId="0" borderId="39" xfId="4" applyFont="1" applyFill="1" applyBorder="1" applyAlignment="1">
      <alignment horizontal="right" vertical="center" shrinkToFit="1"/>
    </xf>
    <xf numFmtId="0" fontId="7" fillId="5" borderId="0" xfId="5" applyFont="1" applyFill="1" applyAlignment="1" applyProtection="1">
      <alignment vertical="center"/>
    </xf>
    <xf numFmtId="38" fontId="21" fillId="4" borderId="1" xfId="4" applyFont="1" applyFill="1" applyBorder="1" applyAlignment="1">
      <alignment horizontal="center" vertical="center" shrinkToFit="1"/>
    </xf>
    <xf numFmtId="38" fontId="21" fillId="16" borderId="1" xfId="4" applyFont="1" applyFill="1" applyBorder="1" applyAlignment="1">
      <alignment horizontal="center" vertical="center" shrinkToFit="1"/>
    </xf>
    <xf numFmtId="0" fontId="67" fillId="5" borderId="0" xfId="0" applyFont="1" applyFill="1" applyAlignment="1">
      <alignment vertical="center"/>
    </xf>
    <xf numFmtId="0" fontId="62" fillId="5" borderId="0" xfId="0" applyFont="1" applyFill="1" applyAlignment="1">
      <alignment vertical="center"/>
    </xf>
    <xf numFmtId="0" fontId="68" fillId="5" borderId="0" xfId="0" applyFont="1" applyFill="1">
      <alignment vertical="center"/>
    </xf>
    <xf numFmtId="6" fontId="21" fillId="5" borderId="1" xfId="3" applyFont="1" applyFill="1" applyBorder="1" applyAlignment="1">
      <alignment vertical="center" shrinkToFit="1"/>
    </xf>
    <xf numFmtId="6" fontId="21" fillId="4" borderId="1" xfId="3" applyFont="1" applyFill="1" applyBorder="1" applyAlignment="1">
      <alignment vertical="center" shrinkToFit="1"/>
    </xf>
    <xf numFmtId="181" fontId="13" fillId="0" borderId="30" xfId="2" applyNumberFormat="1" applyFont="1" applyFill="1" applyBorder="1" applyAlignment="1">
      <alignment horizontal="center" vertical="center" shrinkToFit="1"/>
    </xf>
    <xf numFmtId="0" fontId="10" fillId="4" borderId="1" xfId="0" applyFont="1" applyFill="1" applyBorder="1" applyAlignment="1">
      <alignment horizontal="center" vertical="center" shrinkToFit="1"/>
    </xf>
    <xf numFmtId="177" fontId="19" fillId="6" borderId="0" xfId="0" applyNumberFormat="1" applyFont="1" applyFill="1" applyBorder="1" applyAlignment="1">
      <alignment horizontal="center" vertical="center" shrinkToFit="1"/>
    </xf>
    <xf numFmtId="0" fontId="10" fillId="0" borderId="1" xfId="1" applyFont="1" applyFill="1" applyBorder="1" applyAlignment="1" applyProtection="1">
      <alignment vertical="center" shrinkToFit="1"/>
    </xf>
    <xf numFmtId="0" fontId="52" fillId="0" borderId="1" xfId="0" applyFont="1" applyFill="1" applyBorder="1" applyAlignment="1">
      <alignment vertical="center" wrapText="1" shrinkToFit="1"/>
    </xf>
    <xf numFmtId="0" fontId="3" fillId="5" borderId="45" xfId="0" applyFont="1" applyFill="1" applyBorder="1" applyAlignment="1">
      <alignment horizontal="center" vertical="center" shrinkToFit="1"/>
    </xf>
    <xf numFmtId="0" fontId="10" fillId="0" borderId="14" xfId="0" applyFont="1" applyFill="1" applyBorder="1" applyAlignment="1">
      <alignment horizontal="left" vertical="center" wrapText="1" indent="1" shrinkToFit="1"/>
    </xf>
    <xf numFmtId="0" fontId="10" fillId="0" borderId="22" xfId="0" applyFont="1" applyFill="1" applyBorder="1" applyAlignment="1">
      <alignment horizontal="left" vertical="center" wrapText="1" indent="1" shrinkToFit="1"/>
    </xf>
    <xf numFmtId="0" fontId="10" fillId="0" borderId="1" xfId="1" applyFont="1" applyFill="1" applyBorder="1" applyAlignment="1" applyProtection="1">
      <alignment horizontal="left" vertical="center" shrinkToFit="1"/>
    </xf>
    <xf numFmtId="0" fontId="62" fillId="0" borderId="1" xfId="1" applyFont="1" applyFill="1" applyBorder="1" applyAlignment="1" applyProtection="1">
      <alignment horizontal="left" vertical="center" wrapText="1"/>
    </xf>
    <xf numFmtId="0" fontId="10" fillId="4" borderId="1" xfId="0" applyFont="1" applyFill="1" applyBorder="1" applyAlignment="1">
      <alignment horizontal="center" vertical="center" shrinkToFit="1"/>
    </xf>
    <xf numFmtId="0" fontId="10" fillId="5" borderId="0" xfId="0" applyFont="1" applyFill="1" applyAlignment="1">
      <alignment vertical="center" shrinkToFit="1"/>
    </xf>
    <xf numFmtId="177" fontId="22" fillId="6" borderId="0" xfId="0" applyNumberFormat="1" applyFont="1" applyFill="1" applyBorder="1" applyAlignment="1">
      <alignment horizontal="center" vertical="center" shrinkToFit="1"/>
    </xf>
    <xf numFmtId="0" fontId="3" fillId="5" borderId="0" xfId="0" applyFont="1" applyFill="1" applyAlignment="1">
      <alignment vertical="center" shrinkToFit="1"/>
    </xf>
    <xf numFmtId="0" fontId="10" fillId="5" borderId="0" xfId="0" applyFont="1" applyFill="1" applyAlignment="1">
      <alignment vertical="center" shrinkToFit="1"/>
    </xf>
    <xf numFmtId="0" fontId="10" fillId="4" borderId="1" xfId="0" applyFont="1" applyFill="1" applyBorder="1" applyAlignment="1">
      <alignment horizontal="center" vertical="center" shrinkToFit="1"/>
    </xf>
    <xf numFmtId="0" fontId="7" fillId="5" borderId="0" xfId="5" applyFill="1" applyBorder="1" applyAlignment="1" applyProtection="1">
      <alignment vertical="center" shrinkToFit="1"/>
    </xf>
    <xf numFmtId="6" fontId="21" fillId="4" borderId="1" xfId="3" applyFont="1" applyFill="1" applyBorder="1" applyAlignment="1">
      <alignment vertical="center" shrinkToFit="1"/>
    </xf>
    <xf numFmtId="0" fontId="3" fillId="5" borderId="0" xfId="0" applyFont="1" applyFill="1" applyAlignment="1">
      <alignment vertical="center" shrinkToFit="1"/>
    </xf>
    <xf numFmtId="0" fontId="3" fillId="17" borderId="0" xfId="0" applyFont="1" applyFill="1" applyAlignment="1" applyProtection="1">
      <alignment vertical="center"/>
      <protection locked="0"/>
    </xf>
    <xf numFmtId="0" fontId="25" fillId="2" borderId="6" xfId="0" applyFont="1" applyFill="1" applyBorder="1" applyAlignment="1" applyProtection="1">
      <alignment horizontal="center" vertical="center"/>
      <protection locked="0"/>
    </xf>
    <xf numFmtId="0" fontId="28" fillId="5" borderId="0" xfId="0" applyFont="1" applyFill="1" applyBorder="1">
      <alignment vertical="center"/>
    </xf>
    <xf numFmtId="0" fontId="28" fillId="5" borderId="0" xfId="0" applyFont="1" applyFill="1" applyBorder="1" applyAlignment="1">
      <alignment vertical="center" wrapText="1" shrinkToFit="1"/>
    </xf>
    <xf numFmtId="0" fontId="3" fillId="5" borderId="46" xfId="0" applyFont="1" applyFill="1" applyBorder="1" applyAlignment="1">
      <alignment vertical="center" shrinkToFit="1"/>
    </xf>
    <xf numFmtId="182" fontId="3" fillId="0" borderId="46" xfId="4" applyNumberFormat="1" applyFont="1" applyFill="1" applyBorder="1" applyAlignment="1">
      <alignment horizontal="right" vertical="center" shrinkToFit="1"/>
    </xf>
    <xf numFmtId="0" fontId="3" fillId="5" borderId="1" xfId="0" applyFont="1" applyFill="1" applyBorder="1" applyAlignment="1">
      <alignment vertical="center" shrinkToFit="1"/>
    </xf>
    <xf numFmtId="38" fontId="3" fillId="2" borderId="1" xfId="4" applyFont="1" applyFill="1" applyBorder="1" applyAlignment="1" applyProtection="1">
      <alignment horizontal="right" vertical="center" shrinkToFit="1"/>
      <protection locked="0"/>
    </xf>
    <xf numFmtId="6" fontId="3" fillId="2" borderId="1" xfId="3" applyFont="1" applyFill="1" applyBorder="1" applyAlignment="1" applyProtection="1">
      <alignment horizontal="right" vertical="center" shrinkToFit="1"/>
      <protection locked="0"/>
    </xf>
    <xf numFmtId="6" fontId="21" fillId="2" borderId="1" xfId="3" applyFont="1" applyFill="1" applyBorder="1" applyAlignment="1" applyProtection="1">
      <alignment horizontal="right" vertical="center" shrinkToFit="1"/>
      <protection locked="0"/>
    </xf>
    <xf numFmtId="0" fontId="17" fillId="5" borderId="43" xfId="0" applyFont="1" applyFill="1" applyBorder="1" applyAlignment="1">
      <alignment horizontal="center" vertical="center" shrinkToFit="1"/>
    </xf>
    <xf numFmtId="0" fontId="17" fillId="5" borderId="47" xfId="0" applyFont="1" applyFill="1" applyBorder="1" applyAlignment="1">
      <alignment horizontal="center" vertical="center" shrinkToFit="1"/>
    </xf>
    <xf numFmtId="0" fontId="17" fillId="5" borderId="32" xfId="0" applyFont="1" applyFill="1" applyBorder="1" applyAlignment="1">
      <alignment horizontal="center" vertical="center" shrinkToFit="1"/>
    </xf>
    <xf numFmtId="0" fontId="3" fillId="5" borderId="43" xfId="0" applyFont="1" applyFill="1" applyBorder="1" applyAlignment="1">
      <alignment horizontal="center" vertical="center" shrinkToFit="1"/>
    </xf>
    <xf numFmtId="0" fontId="3" fillId="5" borderId="47" xfId="0" applyFont="1" applyFill="1" applyBorder="1" applyAlignment="1">
      <alignment horizontal="center" vertical="center" shrinkToFit="1"/>
    </xf>
    <xf numFmtId="0" fontId="3" fillId="5" borderId="32" xfId="0" applyFont="1" applyFill="1" applyBorder="1" applyAlignment="1">
      <alignment horizontal="center" vertical="center" shrinkToFit="1"/>
    </xf>
    <xf numFmtId="177" fontId="10" fillId="0" borderId="0" xfId="0" applyNumberFormat="1" applyFont="1" applyFill="1" applyBorder="1" applyAlignment="1">
      <alignment horizontal="center" vertical="center" shrinkToFit="1"/>
    </xf>
    <xf numFmtId="0" fontId="13" fillId="15" borderId="0" xfId="0" applyFont="1" applyFill="1" applyAlignment="1" applyProtection="1">
      <alignment vertical="center"/>
      <protection locked="0"/>
    </xf>
    <xf numFmtId="0" fontId="13" fillId="3" borderId="0" xfId="0" applyFont="1" applyFill="1" applyAlignment="1" applyProtection="1">
      <alignment vertical="center"/>
      <protection locked="0"/>
    </xf>
    <xf numFmtId="0" fontId="21" fillId="5" borderId="0" xfId="0" applyFont="1" applyFill="1" applyAlignment="1">
      <alignment horizontal="center" vertical="center" wrapText="1" shrinkToFit="1"/>
    </xf>
    <xf numFmtId="0" fontId="28" fillId="5" borderId="0" xfId="0" applyFont="1" applyFill="1" applyBorder="1" applyAlignment="1">
      <alignment vertical="center" shrinkToFit="1"/>
    </xf>
    <xf numFmtId="0" fontId="28" fillId="5" borderId="0" xfId="0" applyFont="1" applyFill="1" applyBorder="1" applyAlignment="1">
      <alignment vertical="top" wrapText="1" shrinkToFit="1"/>
    </xf>
    <xf numFmtId="38" fontId="10" fillId="5" borderId="39" xfId="0" applyNumberFormat="1" applyFont="1" applyFill="1" applyBorder="1" applyAlignment="1">
      <alignment horizontal="right" vertical="center" shrinkToFit="1"/>
    </xf>
    <xf numFmtId="38" fontId="10" fillId="4" borderId="39" xfId="0" applyNumberFormat="1" applyFont="1" applyFill="1" applyBorder="1" applyAlignment="1">
      <alignment horizontal="right" vertical="center" shrinkToFit="1"/>
    </xf>
    <xf numFmtId="182" fontId="3" fillId="2" borderId="1" xfId="4" applyNumberFormat="1" applyFont="1" applyFill="1" applyBorder="1" applyAlignment="1" applyProtection="1">
      <alignment horizontal="right" vertical="center" shrinkToFit="1"/>
      <protection locked="0"/>
    </xf>
    <xf numFmtId="0" fontId="10" fillId="4" borderId="1" xfId="0" applyFont="1" applyFill="1" applyBorder="1" applyAlignment="1">
      <alignment horizontal="center" vertical="center" shrinkToFit="1"/>
    </xf>
    <xf numFmtId="185" fontId="17" fillId="16" borderId="1" xfId="0" applyNumberFormat="1" applyFont="1" applyFill="1" applyBorder="1" applyAlignment="1" applyProtection="1">
      <alignment horizontal="center" vertical="center" shrinkToFit="1"/>
      <protection locked="0"/>
    </xf>
    <xf numFmtId="182" fontId="3" fillId="4" borderId="1" xfId="4" applyNumberFormat="1" applyFont="1" applyFill="1" applyBorder="1" applyAlignment="1">
      <alignment vertical="center" shrinkToFit="1"/>
    </xf>
    <xf numFmtId="180" fontId="11" fillId="4" borderId="1" xfId="0" applyNumberFormat="1" applyFont="1" applyFill="1" applyBorder="1" applyAlignment="1">
      <alignment horizontal="right" vertical="center" shrinkToFit="1"/>
    </xf>
    <xf numFmtId="38" fontId="3" fillId="5" borderId="0" xfId="4" applyFont="1" applyFill="1" applyBorder="1" applyAlignment="1">
      <alignment horizontal="center" vertical="center" shrinkToFit="1"/>
    </xf>
    <xf numFmtId="6" fontId="3" fillId="0" borderId="13" xfId="3" applyFont="1" applyFill="1" applyBorder="1" applyAlignment="1">
      <alignment vertical="center" shrinkToFit="1"/>
    </xf>
    <xf numFmtId="6" fontId="3" fillId="20" borderId="13" xfId="3" applyFont="1" applyFill="1" applyBorder="1" applyAlignment="1">
      <alignment vertical="center" shrinkToFit="1"/>
    </xf>
    <xf numFmtId="6" fontId="3" fillId="5" borderId="1" xfId="3" applyFont="1" applyFill="1" applyBorder="1" applyAlignment="1">
      <alignment horizontal="right" vertical="center" shrinkToFit="1"/>
    </xf>
    <xf numFmtId="180" fontId="3" fillId="4" borderId="1" xfId="3" applyNumberFormat="1" applyFont="1" applyFill="1" applyBorder="1" applyAlignment="1">
      <alignment horizontal="right" vertical="center" shrinkToFit="1"/>
    </xf>
    <xf numFmtId="0" fontId="10" fillId="4" borderId="3" xfId="0" applyFont="1" applyFill="1" applyBorder="1" applyAlignment="1" applyProtection="1">
      <alignment horizontal="left" vertical="center" wrapText="1" indent="1"/>
    </xf>
    <xf numFmtId="0" fontId="10" fillId="4" borderId="4" xfId="0" applyFont="1" applyFill="1" applyBorder="1" applyAlignment="1" applyProtection="1">
      <alignment horizontal="left" vertical="center" wrapText="1" indent="1"/>
    </xf>
    <xf numFmtId="0" fontId="10" fillId="4" borderId="3" xfId="0" applyFont="1" applyFill="1" applyBorder="1" applyAlignment="1" applyProtection="1">
      <alignment horizontal="left" vertical="center" indent="1"/>
    </xf>
    <xf numFmtId="0" fontId="10" fillId="4" borderId="4" xfId="0" applyFont="1" applyFill="1" applyBorder="1" applyAlignment="1" applyProtection="1">
      <alignment horizontal="left" vertical="center" indent="1"/>
    </xf>
    <xf numFmtId="0" fontId="10" fillId="4" borderId="5" xfId="0" applyFont="1" applyFill="1" applyBorder="1" applyAlignment="1" applyProtection="1">
      <alignment horizontal="left" vertical="center" indent="1"/>
    </xf>
    <xf numFmtId="0" fontId="10" fillId="2" borderId="3" xfId="0" applyFont="1" applyFill="1" applyBorder="1" applyAlignment="1" applyProtection="1">
      <alignment horizontal="left" vertical="center" indent="2" shrinkToFit="1"/>
      <protection locked="0"/>
    </xf>
    <xf numFmtId="0" fontId="10" fillId="2" borderId="4" xfId="0" applyFont="1" applyFill="1" applyBorder="1" applyAlignment="1" applyProtection="1">
      <alignment horizontal="left" vertical="center" indent="2" shrinkToFit="1"/>
      <protection locked="0"/>
    </xf>
    <xf numFmtId="0" fontId="10" fillId="2" borderId="5" xfId="0" applyFont="1" applyFill="1" applyBorder="1" applyAlignment="1" applyProtection="1">
      <alignment horizontal="left" vertical="center" indent="2" shrinkToFit="1"/>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0" fillId="2" borderId="3" xfId="0" applyFont="1" applyFill="1" applyBorder="1" applyAlignment="1" applyProtection="1">
      <alignment horizontal="left" vertical="center" indent="1"/>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3" fillId="2" borderId="4" xfId="0" applyFont="1" applyFill="1" applyBorder="1" applyAlignment="1" applyProtection="1">
      <alignment vertical="center" wrapText="1"/>
    </xf>
    <xf numFmtId="0" fontId="0" fillId="0" borderId="4" xfId="0" applyBorder="1" applyAlignment="1" applyProtection="1">
      <alignment vertical="center"/>
    </xf>
    <xf numFmtId="0" fontId="0" fillId="0" borderId="5" xfId="0" applyBorder="1" applyAlignment="1" applyProtection="1">
      <alignment vertical="center"/>
    </xf>
    <xf numFmtId="0" fontId="5" fillId="9" borderId="3" xfId="5" applyFont="1" applyFill="1" applyBorder="1" applyAlignment="1" applyProtection="1">
      <alignment horizontal="center" vertical="center" wrapText="1" shrinkToFit="1"/>
    </xf>
    <xf numFmtId="0" fontId="5" fillId="9" borderId="4" xfId="5" applyFont="1" applyFill="1" applyBorder="1" applyAlignment="1" applyProtection="1">
      <alignment horizontal="center" vertical="center" shrinkToFit="1"/>
    </xf>
    <xf numFmtId="0" fontId="5" fillId="9" borderId="5" xfId="5" applyFont="1" applyFill="1" applyBorder="1" applyAlignment="1" applyProtection="1">
      <alignment horizontal="center" vertical="center" shrinkToFit="1"/>
    </xf>
    <xf numFmtId="0" fontId="0" fillId="0" borderId="4" xfId="0" applyBorder="1" applyAlignment="1" applyProtection="1">
      <alignment horizontal="left" vertical="center" indent="2" shrinkToFit="1"/>
      <protection locked="0"/>
    </xf>
    <xf numFmtId="0" fontId="27" fillId="3" borderId="20" xfId="0" applyFont="1" applyFill="1" applyBorder="1" applyAlignment="1" applyProtection="1">
      <alignment horizontal="center" vertical="center" wrapText="1"/>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4"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41" fillId="5" borderId="0" xfId="0" applyFont="1" applyFill="1" applyBorder="1" applyAlignment="1">
      <alignment vertical="center" wrapText="1"/>
    </xf>
    <xf numFmtId="0" fontId="0" fillId="0" borderId="0" xfId="0" applyFont="1" applyAlignment="1">
      <alignment vertical="center" wrapText="1"/>
    </xf>
    <xf numFmtId="0" fontId="50" fillId="6" borderId="0" xfId="0" applyFont="1" applyFill="1" applyBorder="1" applyAlignment="1">
      <alignment vertical="center"/>
    </xf>
    <xf numFmtId="0" fontId="0" fillId="6" borderId="0" xfId="0" applyFont="1" applyFill="1" applyAlignment="1">
      <alignment vertical="center"/>
    </xf>
    <xf numFmtId="0" fontId="22" fillId="10" borderId="0" xfId="5" applyFont="1" applyFill="1" applyBorder="1" applyAlignment="1" applyProtection="1">
      <alignment horizontal="center" vertical="center" shrinkToFit="1"/>
    </xf>
    <xf numFmtId="0" fontId="22" fillId="0" borderId="0" xfId="5" applyFont="1" applyAlignment="1" applyProtection="1">
      <alignment horizontal="center" vertical="center" shrinkToFit="1"/>
    </xf>
    <xf numFmtId="0" fontId="22" fillId="16" borderId="0" xfId="5" applyFont="1" applyFill="1" applyBorder="1" applyAlignment="1" applyProtection="1">
      <alignment horizontal="center" vertical="center" wrapText="1" shrinkToFit="1"/>
    </xf>
    <xf numFmtId="0" fontId="46" fillId="16" borderId="0" xfId="0" applyFont="1" applyFill="1" applyBorder="1" applyAlignment="1">
      <alignment vertical="center"/>
    </xf>
    <xf numFmtId="0" fontId="49" fillId="6" borderId="0" xfId="0" applyFont="1" applyFill="1" applyBorder="1" applyAlignment="1">
      <alignment vertical="center"/>
    </xf>
    <xf numFmtId="0" fontId="40" fillId="5" borderId="0" xfId="0" applyFont="1" applyFill="1" applyBorder="1" applyAlignment="1">
      <alignment vertical="center" wrapText="1"/>
    </xf>
    <xf numFmtId="0" fontId="70" fillId="0" borderId="0" xfId="0" applyFont="1" applyAlignment="1">
      <alignment vertical="center" wrapText="1"/>
    </xf>
    <xf numFmtId="0" fontId="22" fillId="8" borderId="0" xfId="5" applyFont="1" applyFill="1" applyAlignment="1" applyProtection="1">
      <alignment horizontal="center" vertical="center" shrinkToFit="1"/>
    </xf>
    <xf numFmtId="0" fontId="22" fillId="8" borderId="0" xfId="5" applyFont="1" applyFill="1" applyAlignment="1" applyProtection="1">
      <alignment horizontal="center" vertical="center"/>
    </xf>
    <xf numFmtId="0" fontId="8" fillId="5" borderId="0" xfId="0" applyFont="1" applyFill="1" applyBorder="1" applyAlignment="1">
      <alignment horizontal="left" vertical="center"/>
    </xf>
    <xf numFmtId="0" fontId="37" fillId="5" borderId="0" xfId="0" applyFont="1" applyFill="1" applyBorder="1" applyAlignment="1">
      <alignment horizontal="left" vertical="center"/>
    </xf>
    <xf numFmtId="0" fontId="38" fillId="5" borderId="0" xfId="0" applyFont="1" applyFill="1" applyAlignment="1">
      <alignment vertical="center"/>
    </xf>
    <xf numFmtId="0" fontId="26" fillId="13" borderId="11" xfId="5" applyFont="1" applyFill="1" applyBorder="1" applyAlignment="1" applyProtection="1">
      <alignment vertical="center" shrinkToFit="1"/>
    </xf>
    <xf numFmtId="0" fontId="26" fillId="12" borderId="11" xfId="5" applyFont="1" applyFill="1" applyBorder="1" applyAlignment="1" applyProtection="1">
      <alignment vertical="center" shrinkToFit="1"/>
    </xf>
    <xf numFmtId="0" fontId="3" fillId="14" borderId="11" xfId="0" applyFont="1" applyFill="1" applyBorder="1" applyAlignment="1">
      <alignment vertical="center" wrapText="1"/>
    </xf>
    <xf numFmtId="0" fontId="0" fillId="0" borderId="11" xfId="0" applyBorder="1" applyAlignment="1">
      <alignment vertical="center"/>
    </xf>
    <xf numFmtId="0" fontId="26" fillId="14" borderId="11" xfId="5" applyFont="1" applyFill="1" applyBorder="1" applyAlignment="1" applyProtection="1">
      <alignment vertical="center" shrinkToFit="1"/>
    </xf>
    <xf numFmtId="0" fontId="26" fillId="2" borderId="12" xfId="5" applyFont="1" applyFill="1" applyBorder="1" applyAlignment="1" applyProtection="1">
      <alignment vertical="center"/>
    </xf>
    <xf numFmtId="0" fontId="26" fillId="2" borderId="11" xfId="5" applyFont="1" applyFill="1" applyBorder="1" applyAlignment="1" applyProtection="1">
      <alignment vertical="center" shrinkToFit="1"/>
    </xf>
    <xf numFmtId="184" fontId="54" fillId="19" borderId="0" xfId="0" applyNumberFormat="1" applyFont="1" applyFill="1" applyBorder="1" applyAlignment="1">
      <alignment horizontal="center" vertical="center" shrinkToFit="1"/>
    </xf>
    <xf numFmtId="0" fontId="55" fillId="19" borderId="0" xfId="0" applyFont="1" applyFill="1" applyBorder="1" applyAlignment="1">
      <alignment horizontal="center" vertical="center"/>
    </xf>
    <xf numFmtId="0" fontId="54" fillId="19" borderId="0" xfId="0" applyFont="1" applyFill="1" applyBorder="1" applyAlignment="1">
      <alignment horizontal="center" vertical="center" shrinkToFit="1"/>
    </xf>
    <xf numFmtId="0" fontId="7" fillId="5" borderId="0" xfId="5" applyFill="1" applyAlignment="1" applyProtection="1">
      <alignment horizontal="center" vertical="center" shrinkToFit="1"/>
    </xf>
    <xf numFmtId="0" fontId="7" fillId="0" borderId="0" xfId="5" applyAlignment="1" applyProtection="1">
      <alignment vertical="center" shrinkToFit="1"/>
    </xf>
    <xf numFmtId="0" fontId="54" fillId="19" borderId="0" xfId="0" applyFont="1" applyFill="1" applyBorder="1" applyAlignment="1">
      <alignment vertical="center" shrinkToFit="1"/>
    </xf>
    <xf numFmtId="6" fontId="3" fillId="4" borderId="7" xfId="3" applyFont="1" applyFill="1" applyBorder="1" applyAlignment="1">
      <alignment horizontal="center" vertical="center" shrinkToFit="1"/>
    </xf>
    <xf numFmtId="0" fontId="17" fillId="4" borderId="11" xfId="0" applyFont="1" applyFill="1" applyBorder="1" applyAlignment="1">
      <alignment horizontal="center" vertical="center" shrinkToFit="1"/>
    </xf>
    <xf numFmtId="0" fontId="17" fillId="4" borderId="2" xfId="0" applyFont="1" applyFill="1" applyBorder="1" applyAlignment="1">
      <alignment horizontal="center" vertical="center" shrinkToFit="1"/>
    </xf>
    <xf numFmtId="6" fontId="21" fillId="4" borderId="1" xfId="3" applyFont="1" applyFill="1" applyBorder="1" applyAlignment="1">
      <alignment vertical="center" shrinkToFit="1"/>
    </xf>
    <xf numFmtId="6" fontId="69" fillId="4" borderId="1" xfId="3" applyFont="1" applyFill="1" applyBorder="1" applyAlignment="1">
      <alignment vertical="center" shrinkToFit="1"/>
    </xf>
    <xf numFmtId="0" fontId="17" fillId="0" borderId="11" xfId="0" applyFont="1" applyBorder="1" applyAlignment="1">
      <alignment horizontal="center" vertical="center" shrinkToFit="1"/>
    </xf>
    <xf numFmtId="0" fontId="17" fillId="0" borderId="2" xfId="0" applyFont="1" applyBorder="1" applyAlignment="1">
      <alignment horizontal="center" vertical="center" shrinkToFit="1"/>
    </xf>
    <xf numFmtId="6" fontId="21" fillId="2" borderId="7" xfId="3" applyFont="1" applyFill="1" applyBorder="1" applyAlignment="1" applyProtection="1">
      <alignment vertical="center" shrinkToFit="1"/>
      <protection locked="0"/>
    </xf>
    <xf numFmtId="6" fontId="21" fillId="2" borderId="2" xfId="3" applyFont="1" applyFill="1" applyBorder="1" applyAlignment="1" applyProtection="1">
      <alignment vertical="center" shrinkToFit="1"/>
      <protection locked="0"/>
    </xf>
    <xf numFmtId="0" fontId="21" fillId="0" borderId="7" xfId="1" applyFont="1" applyFill="1" applyBorder="1" applyAlignment="1" applyProtection="1">
      <alignment vertical="center"/>
    </xf>
    <xf numFmtId="0" fontId="21" fillId="0" borderId="11" xfId="1" applyFont="1" applyFill="1" applyBorder="1" applyAlignment="1" applyProtection="1">
      <alignment vertical="center"/>
    </xf>
    <xf numFmtId="0" fontId="21" fillId="0" borderId="2" xfId="1" applyFont="1" applyFill="1" applyBorder="1" applyAlignment="1" applyProtection="1">
      <alignment vertical="center"/>
    </xf>
    <xf numFmtId="0" fontId="21" fillId="0" borderId="7" xfId="1" applyFont="1" applyFill="1" applyBorder="1" applyAlignment="1" applyProtection="1">
      <alignment vertical="center" shrinkToFit="1"/>
    </xf>
    <xf numFmtId="0" fontId="21" fillId="0" borderId="11" xfId="1" applyFont="1" applyFill="1" applyBorder="1" applyAlignment="1" applyProtection="1">
      <alignment vertical="center" shrinkToFit="1"/>
    </xf>
    <xf numFmtId="0" fontId="21" fillId="0" borderId="2" xfId="1" applyFont="1" applyFill="1" applyBorder="1" applyAlignment="1" applyProtection="1">
      <alignment vertical="center" shrinkToFit="1"/>
    </xf>
    <xf numFmtId="6" fontId="3" fillId="4" borderId="2" xfId="3" applyFont="1" applyFill="1" applyBorder="1" applyAlignment="1">
      <alignment horizontal="center" vertical="center" shrinkToFit="1"/>
    </xf>
    <xf numFmtId="177" fontId="3" fillId="4" borderId="7" xfId="0" applyNumberFormat="1" applyFont="1" applyFill="1" applyBorder="1" applyAlignment="1">
      <alignment horizontal="center" vertical="center" shrinkToFit="1"/>
    </xf>
    <xf numFmtId="177" fontId="3" fillId="4" borderId="11" xfId="0" applyNumberFormat="1" applyFont="1" applyFill="1" applyBorder="1" applyAlignment="1">
      <alignment horizontal="center" vertical="center" shrinkToFit="1"/>
    </xf>
    <xf numFmtId="177" fontId="3" fillId="4" borderId="2" xfId="0" applyNumberFormat="1" applyFont="1" applyFill="1" applyBorder="1" applyAlignment="1">
      <alignment horizontal="center" vertical="center" shrinkToFit="1"/>
    </xf>
    <xf numFmtId="6" fontId="29" fillId="5" borderId="33" xfId="3" applyFont="1" applyFill="1" applyBorder="1" applyAlignment="1">
      <alignment horizontal="center" vertical="center" shrinkToFit="1"/>
    </xf>
    <xf numFmtId="6" fontId="28" fillId="5" borderId="34" xfId="3" applyFont="1" applyFill="1" applyBorder="1" applyAlignment="1">
      <alignment horizontal="center" vertical="center" shrinkToFit="1"/>
    </xf>
    <xf numFmtId="6" fontId="28" fillId="5" borderId="35" xfId="3" applyFont="1" applyFill="1" applyBorder="1" applyAlignment="1">
      <alignment horizontal="center" vertical="center" shrinkToFit="1"/>
    </xf>
    <xf numFmtId="6" fontId="28" fillId="5" borderId="36" xfId="3" applyFont="1" applyFill="1" applyBorder="1" applyAlignment="1">
      <alignment horizontal="center" vertical="center" shrinkToFit="1"/>
    </xf>
    <xf numFmtId="6" fontId="28" fillId="5" borderId="37" xfId="3" applyFont="1" applyFill="1" applyBorder="1" applyAlignment="1">
      <alignment horizontal="center" vertical="center" shrinkToFit="1"/>
    </xf>
    <xf numFmtId="6" fontId="28" fillId="5" borderId="38" xfId="3" applyFont="1" applyFill="1" applyBorder="1" applyAlignment="1">
      <alignment horizontal="center" vertical="center" shrinkToFit="1"/>
    </xf>
    <xf numFmtId="6" fontId="3" fillId="5" borderId="7" xfId="3" applyFont="1" applyFill="1" applyBorder="1" applyAlignment="1">
      <alignment horizontal="left" vertical="center" indent="3" shrinkToFit="1"/>
    </xf>
    <xf numFmtId="0" fontId="17" fillId="5" borderId="11" xfId="0" applyFont="1" applyFill="1" applyBorder="1" applyAlignment="1">
      <alignment horizontal="left" vertical="center" indent="3" shrinkToFit="1"/>
    </xf>
    <xf numFmtId="0" fontId="17" fillId="5" borderId="2" xfId="0" applyFont="1" applyFill="1" applyBorder="1" applyAlignment="1">
      <alignment horizontal="left" vertical="center" indent="3" shrinkToFit="1"/>
    </xf>
    <xf numFmtId="0" fontId="3" fillId="5" borderId="0" xfId="0" applyFont="1" applyFill="1" applyAlignment="1">
      <alignment vertical="center" shrinkToFit="1"/>
    </xf>
    <xf numFmtId="0" fontId="0" fillId="0" borderId="0" xfId="0" applyAlignment="1">
      <alignment vertical="center" shrinkToFit="1"/>
    </xf>
    <xf numFmtId="6" fontId="29" fillId="5" borderId="33" xfId="0" applyNumberFormat="1" applyFont="1" applyFill="1" applyBorder="1" applyAlignment="1">
      <alignment horizontal="center" vertical="center" shrinkToFit="1"/>
    </xf>
    <xf numFmtId="0" fontId="29" fillId="5" borderId="34" xfId="0" applyFont="1" applyFill="1" applyBorder="1" applyAlignment="1">
      <alignment horizontal="center" vertical="center" shrinkToFit="1"/>
    </xf>
    <xf numFmtId="0" fontId="29" fillId="5" borderId="35" xfId="0" applyFont="1" applyFill="1" applyBorder="1" applyAlignment="1">
      <alignment horizontal="center" vertical="center" shrinkToFit="1"/>
    </xf>
    <xf numFmtId="0" fontId="29" fillId="5" borderId="36" xfId="0" applyFont="1" applyFill="1" applyBorder="1" applyAlignment="1">
      <alignment horizontal="center" vertical="center" shrinkToFit="1"/>
    </xf>
    <xf numFmtId="0" fontId="29" fillId="5" borderId="37" xfId="0" applyFont="1" applyFill="1" applyBorder="1" applyAlignment="1">
      <alignment horizontal="center" vertical="center" shrinkToFit="1"/>
    </xf>
    <xf numFmtId="0" fontId="29" fillId="5" borderId="38" xfId="0"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0" fontId="36" fillId="4" borderId="1" xfId="0" applyFont="1" applyFill="1" applyBorder="1" applyAlignment="1">
      <alignment vertical="center" shrinkToFit="1"/>
    </xf>
    <xf numFmtId="0" fontId="10" fillId="0" borderId="1" xfId="1" applyFont="1" applyFill="1" applyBorder="1" applyAlignment="1" applyProtection="1">
      <alignment vertical="center" shrinkToFit="1"/>
    </xf>
    <xf numFmtId="0" fontId="36" fillId="0" borderId="1" xfId="0" applyFont="1" applyBorder="1" applyAlignment="1">
      <alignment vertical="center" shrinkToFit="1"/>
    </xf>
    <xf numFmtId="0" fontId="10" fillId="5" borderId="0" xfId="0" applyFont="1" applyFill="1" applyAlignment="1">
      <alignment vertical="center" shrinkToFit="1"/>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16" fillId="6" borderId="0" xfId="0" applyFont="1" applyFill="1" applyBorder="1" applyAlignment="1">
      <alignment horizontal="center" vertical="center" shrinkToFit="1"/>
    </xf>
    <xf numFmtId="0" fontId="19" fillId="6" borderId="0" xfId="0" applyFont="1" applyFill="1" applyBorder="1" applyAlignment="1">
      <alignment vertical="center" shrinkToFit="1"/>
    </xf>
    <xf numFmtId="176" fontId="10" fillId="5" borderId="0" xfId="0" applyNumberFormat="1" applyFont="1" applyFill="1" applyBorder="1" applyAlignment="1">
      <alignment horizontal="left" vertical="center" shrinkToFit="1"/>
    </xf>
    <xf numFmtId="0" fontId="10" fillId="5" borderId="0" xfId="0" applyFont="1" applyFill="1" applyAlignment="1">
      <alignment horizontal="left" vertical="center" shrinkToFit="1"/>
    </xf>
    <xf numFmtId="0" fontId="10" fillId="5" borderId="3" xfId="0" applyFont="1" applyFill="1" applyBorder="1" applyAlignment="1" applyProtection="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7" fillId="0" borderId="0" xfId="0" applyFont="1" applyBorder="1" applyAlignment="1">
      <alignment horizontal="center" vertical="center" shrinkToFit="1"/>
    </xf>
    <xf numFmtId="177" fontId="10" fillId="0" borderId="3" xfId="0" applyNumberFormat="1" applyFont="1" applyFill="1" applyBorder="1" applyAlignment="1" applyProtection="1">
      <alignment horizontal="center" vertical="center"/>
    </xf>
    <xf numFmtId="0" fontId="0" fillId="0" borderId="5" xfId="0" applyFill="1" applyBorder="1" applyAlignment="1">
      <alignment vertical="center"/>
    </xf>
    <xf numFmtId="0" fontId="10" fillId="0" borderId="3" xfId="0" applyFont="1" applyFill="1" applyBorder="1" applyAlignment="1" applyProtection="1">
      <alignment horizontal="center" vertical="center" shrinkToFit="1"/>
    </xf>
    <xf numFmtId="0" fontId="0" fillId="0" borderId="4" xfId="0" applyBorder="1" applyAlignment="1">
      <alignment vertical="center" shrinkToFit="1"/>
    </xf>
    <xf numFmtId="0" fontId="0" fillId="0" borderId="5" xfId="0" applyBorder="1" applyAlignment="1">
      <alignment vertical="center" shrinkToFit="1"/>
    </xf>
    <xf numFmtId="177" fontId="10" fillId="0" borderId="3" xfId="0" applyNumberFormat="1" applyFont="1" applyFill="1" applyBorder="1" applyAlignment="1" applyProtection="1">
      <alignment horizontal="center" vertical="center" shrinkToFit="1"/>
    </xf>
    <xf numFmtId="0" fontId="0" fillId="0" borderId="5" xfId="0" applyFill="1" applyBorder="1" applyAlignment="1">
      <alignment vertical="center" shrinkToFit="1"/>
    </xf>
    <xf numFmtId="0" fontId="7" fillId="5" borderId="0" xfId="5" quotePrefix="1" applyFill="1" applyAlignment="1" applyProtection="1">
      <alignment vertical="center" wrapText="1"/>
    </xf>
    <xf numFmtId="0" fontId="7" fillId="5" borderId="0" xfId="5" applyFill="1" applyAlignment="1" applyProtection="1">
      <alignment vertical="center" wrapText="1"/>
    </xf>
    <xf numFmtId="177" fontId="19" fillId="6" borderId="0" xfId="0" applyNumberFormat="1" applyFont="1" applyFill="1" applyBorder="1" applyAlignment="1">
      <alignment horizontal="center" vertical="center" shrinkToFit="1"/>
    </xf>
    <xf numFmtId="0" fontId="0" fillId="0" borderId="0" xfId="0" applyAlignment="1">
      <alignment horizontal="center" vertical="center" shrinkToFit="1"/>
    </xf>
    <xf numFmtId="177" fontId="19" fillId="6" borderId="12" xfId="0" applyNumberFormat="1" applyFont="1" applyFill="1" applyBorder="1" applyAlignment="1">
      <alignment horizontal="center" vertical="center" shrinkToFit="1"/>
    </xf>
    <xf numFmtId="0" fontId="0" fillId="0" borderId="12" xfId="0" applyBorder="1" applyAlignment="1">
      <alignment horizontal="center" vertical="center" shrinkToFit="1"/>
    </xf>
    <xf numFmtId="0" fontId="3" fillId="5" borderId="40" xfId="0" applyFont="1" applyFill="1" applyBorder="1" applyAlignment="1">
      <alignment horizontal="center" vertical="center" wrapText="1"/>
    </xf>
    <xf numFmtId="0" fontId="0" fillId="5" borderId="0" xfId="0" applyFill="1" applyAlignment="1">
      <alignment vertical="center" wrapText="1"/>
    </xf>
    <xf numFmtId="0" fontId="0" fillId="5" borderId="40" xfId="0" applyFill="1" applyBorder="1" applyAlignment="1">
      <alignment vertical="center" wrapText="1"/>
    </xf>
    <xf numFmtId="0" fontId="38" fillId="0" borderId="0" xfId="0" applyFont="1" applyBorder="1" applyAlignment="1">
      <alignment vertical="center"/>
    </xf>
    <xf numFmtId="0" fontId="38" fillId="0" borderId="0" xfId="0" applyFont="1" applyBorder="1" applyAlignment="1">
      <alignment vertical="center" shrinkToFit="1"/>
    </xf>
    <xf numFmtId="0" fontId="28" fillId="0" borderId="4" xfId="0" applyFont="1" applyFill="1" applyBorder="1" applyAlignment="1">
      <alignment horizontal="center" vertical="center" shrinkToFit="1"/>
    </xf>
    <xf numFmtId="0" fontId="28" fillId="0" borderId="5" xfId="0" applyFont="1" applyFill="1" applyBorder="1" applyAlignment="1">
      <alignment vertical="center" shrinkToFit="1"/>
    </xf>
    <xf numFmtId="177" fontId="10" fillId="0" borderId="6" xfId="0" applyNumberFormat="1" applyFont="1" applyFill="1" applyBorder="1" applyAlignment="1">
      <alignment horizontal="center" vertical="center" shrinkToFit="1"/>
    </xf>
    <xf numFmtId="0" fontId="36" fillId="0" borderId="6" xfId="0" applyFont="1" applyBorder="1" applyAlignment="1">
      <alignment vertical="center" shrinkToFit="1"/>
    </xf>
    <xf numFmtId="0" fontId="10" fillId="0" borderId="6" xfId="0" applyFont="1" applyFill="1" applyBorder="1" applyAlignment="1" applyProtection="1">
      <alignment horizontal="center" vertical="center" shrinkToFit="1"/>
    </xf>
    <xf numFmtId="0" fontId="28" fillId="0" borderId="6" xfId="0" applyFont="1" applyFill="1" applyBorder="1" applyAlignment="1">
      <alignment horizontal="center" vertical="center" shrinkToFit="1"/>
    </xf>
    <xf numFmtId="0" fontId="28" fillId="0" borderId="6" xfId="0" applyFont="1" applyFill="1" applyBorder="1" applyAlignment="1">
      <alignment vertical="center" shrinkToFit="1"/>
    </xf>
    <xf numFmtId="0" fontId="16" fillId="6" borderId="8" xfId="0" applyFont="1" applyFill="1" applyBorder="1" applyAlignment="1">
      <alignment horizontal="center" vertical="center" shrinkToFit="1"/>
    </xf>
    <xf numFmtId="0" fontId="19" fillId="6" borderId="0" xfId="0" applyFont="1" applyFill="1" applyAlignment="1">
      <alignment vertical="center"/>
    </xf>
    <xf numFmtId="0" fontId="16" fillId="6" borderId="3" xfId="0" applyFont="1" applyFill="1" applyBorder="1" applyAlignment="1">
      <alignment horizontal="center" vertical="center" shrinkToFit="1"/>
    </xf>
    <xf numFmtId="0" fontId="17" fillId="0" borderId="5" xfId="0" applyFont="1" applyBorder="1" applyAlignment="1">
      <alignment horizontal="center" vertical="center" shrinkToFit="1"/>
    </xf>
    <xf numFmtId="0" fontId="10" fillId="4" borderId="30" xfId="0" applyFont="1" applyFill="1" applyBorder="1" applyAlignment="1">
      <alignment vertical="center" textRotation="255"/>
    </xf>
    <xf numFmtId="0" fontId="10" fillId="4" borderId="42" xfId="0" applyFont="1" applyFill="1" applyBorder="1" applyAlignment="1">
      <alignment vertical="center" textRotation="255"/>
    </xf>
    <xf numFmtId="0" fontId="10" fillId="4" borderId="31" xfId="0" applyFont="1" applyFill="1" applyBorder="1" applyAlignment="1">
      <alignment vertical="center" textRotation="255"/>
    </xf>
    <xf numFmtId="177" fontId="10" fillId="4" borderId="21" xfId="0" applyNumberFormat="1" applyFont="1" applyFill="1" applyBorder="1" applyAlignment="1">
      <alignment horizontal="center" vertical="center" shrinkToFit="1"/>
    </xf>
    <xf numFmtId="177" fontId="35" fillId="4" borderId="25" xfId="0" applyNumberFormat="1" applyFont="1" applyFill="1" applyBorder="1" applyAlignment="1">
      <alignment vertical="center"/>
    </xf>
    <xf numFmtId="0" fontId="33" fillId="2" borderId="9" xfId="0" applyFont="1" applyFill="1" applyBorder="1" applyAlignment="1">
      <alignment vertical="center" textRotation="255"/>
    </xf>
    <xf numFmtId="0" fontId="33" fillId="0" borderId="9" xfId="0" applyFont="1" applyBorder="1" applyAlignment="1">
      <alignment vertical="center" textRotation="255"/>
    </xf>
    <xf numFmtId="0" fontId="33" fillId="0" borderId="17" xfId="0" applyFont="1" applyBorder="1" applyAlignment="1">
      <alignment vertical="center" textRotation="255"/>
    </xf>
    <xf numFmtId="0" fontId="53" fillId="2" borderId="22" xfId="0" applyFont="1" applyFill="1" applyBorder="1" applyAlignment="1">
      <alignment horizontal="left" vertical="center" indent="2"/>
    </xf>
    <xf numFmtId="0" fontId="0" fillId="0" borderId="2" xfId="0" applyBorder="1" applyAlignment="1">
      <alignment horizontal="left" vertical="center" indent="2"/>
    </xf>
    <xf numFmtId="0" fontId="53" fillId="2" borderId="22" xfId="0" applyFont="1" applyFill="1" applyBorder="1" applyAlignment="1">
      <alignment horizontal="left" vertical="center" indent="2" shrinkToFit="1"/>
    </xf>
    <xf numFmtId="0" fontId="0" fillId="0" borderId="2" xfId="0" applyBorder="1" applyAlignment="1">
      <alignment horizontal="left" vertical="center" indent="2" shrinkToFit="1"/>
    </xf>
    <xf numFmtId="0" fontId="53" fillId="2" borderId="14" xfId="0" applyFont="1" applyFill="1" applyBorder="1" applyAlignment="1">
      <alignment horizontal="left" vertical="center" indent="2"/>
    </xf>
    <xf numFmtId="0" fontId="0" fillId="0" borderId="41" xfId="0" applyBorder="1" applyAlignment="1">
      <alignment horizontal="left" vertical="center" indent="2"/>
    </xf>
    <xf numFmtId="0" fontId="17" fillId="2" borderId="22" xfId="0" applyFont="1" applyFill="1" applyBorder="1" applyAlignment="1">
      <alignment horizontal="left" vertical="center" indent="2"/>
    </xf>
  </cellXfs>
  <cellStyles count="6">
    <cellStyle name="パーセント" xfId="2" builtinId="5"/>
    <cellStyle name="ハイパーリンク" xfId="5" builtinId="8"/>
    <cellStyle name="桁区切り" xfId="4" builtinId="6"/>
    <cellStyle name="通貨" xfId="3" builtinId="7"/>
    <cellStyle name="標準" xfId="0" builtinId="0"/>
    <cellStyle name="標準 3" xfId="1" xr:uid="{00000000-0005-0000-0000-000005000000}"/>
  </cellStyles>
  <dxfs count="0"/>
  <tableStyles count="0" defaultTableStyle="TableStyleMedium2" defaultPivotStyle="PivotStyleLight16"/>
  <colors>
    <mruColors>
      <color rgb="FFCCFFCC"/>
      <color rgb="FFFFFF99"/>
      <color rgb="FFFFE5FF"/>
      <color rgb="FFFFE2C5"/>
      <color rgb="FFFF99FF"/>
      <color rgb="FFFFCCCC"/>
      <color rgb="FFFF0066"/>
      <color rgb="FFFF6600"/>
      <color rgb="FFCCE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79788991317332E-2"/>
          <c:y val="0.15042181185468131"/>
          <c:w val="0.88560669757031574"/>
          <c:h val="0.74059240732555465"/>
        </c:manualLayout>
      </c:layout>
      <c:barChart>
        <c:barDir val="col"/>
        <c:grouping val="clustered"/>
        <c:varyColors val="0"/>
        <c:ser>
          <c:idx val="2"/>
          <c:order val="0"/>
          <c:tx>
            <c:strRef>
              <c:f>'6　集計結果＿月ベース（単年度）'!$A$5</c:f>
              <c:strCache>
                <c:ptCount val="1"/>
                <c:pt idx="0">
                  <c:v>要支援合計（人）</c:v>
                </c:pt>
              </c:strCache>
            </c:strRef>
          </c:tx>
          <c:invertIfNegative val="0"/>
          <c:cat>
            <c:strRef>
              <c:f>'6　集計結果＿月ベース（単年度）'!$B$4:$M$4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集計結果＿月ベース（単年度）'!$B$5:$M$5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ABA-4D78-B358-0C9CCF33C37E}"/>
            </c:ext>
          </c:extLst>
        </c:ser>
        <c:ser>
          <c:idx val="0"/>
          <c:order val="1"/>
          <c:tx>
            <c:strRef>
              <c:f>'6　集計結果＿月ベース（単年度）'!$A$6</c:f>
              <c:strCache>
                <c:ptCount val="1"/>
                <c:pt idx="0">
                  <c:v>要介護合計（人）</c:v>
                </c:pt>
              </c:strCache>
            </c:strRef>
          </c:tx>
          <c:invertIfNegative val="0"/>
          <c:cat>
            <c:strRef>
              <c:f>'6　集計結果＿月ベース（単年度）'!$B$4:$M$4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集計結果＿月ベース（単年度）'!$B$6:$M$6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ABA-4D78-B358-0C9CCF33C37E}"/>
            </c:ext>
          </c:extLst>
        </c:ser>
        <c:ser>
          <c:idx val="1"/>
          <c:order val="2"/>
          <c:tx>
            <c:strRef>
              <c:f>'6　集計結果＿月ベース（単年度）'!$A$7</c:f>
              <c:strCache>
                <c:ptCount val="1"/>
                <c:pt idx="0">
                  <c:v>総合その他・独自・受託合計（人）</c:v>
                </c:pt>
              </c:strCache>
            </c:strRef>
          </c:tx>
          <c:invertIfNegative val="0"/>
          <c:cat>
            <c:strRef>
              <c:f>'6　集計結果＿月ベース（単年度）'!$B$4:$M$4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集計結果＿月ベース（単年度）'!$B$7:$M$7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ABA-4D78-B358-0C9CCF33C37E}"/>
            </c:ext>
          </c:extLst>
        </c:ser>
        <c:ser>
          <c:idx val="3"/>
          <c:order val="3"/>
          <c:tx>
            <c:strRef>
              <c:f>'6　集計結果＿月ベース（単年度）'!$A$8</c:f>
              <c:strCache>
                <c:ptCount val="1"/>
                <c:pt idx="0">
                  <c:v>障害合計（人）</c:v>
                </c:pt>
              </c:strCache>
            </c:strRef>
          </c:tx>
          <c:invertIfNegative val="0"/>
          <c:val>
            <c:numRef>
              <c:f>'6　集計結果＿月ベース（単年度）'!$B$8:$M$8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ABA-4D78-B358-0C9CCF33C37E}"/>
            </c:ext>
          </c:extLst>
        </c:ser>
        <c:dLbls>
          <c:showLegendKey val="0"/>
          <c:showVal val="0"/>
          <c:showCatName val="0"/>
          <c:showSerName val="0"/>
          <c:showPercent val="0"/>
          <c:showBubbleSize val="0"/>
        </c:dLbls>
        <c:gapWidth val="100"/>
        <c:axId val="141410304"/>
        <c:axId val="141412224"/>
      </c:barChart>
      <c:lineChart>
        <c:grouping val="standard"/>
        <c:varyColors val="0"/>
        <c:ser>
          <c:idx val="4"/>
          <c:order val="4"/>
          <c:tx>
            <c:strRef>
              <c:f>'6　集計結果＿月ベース（単年度）'!$A$11</c:f>
              <c:strCache>
                <c:ptCount val="1"/>
                <c:pt idx="0">
                  <c:v>平均介護度</c:v>
                </c:pt>
              </c:strCache>
            </c:strRef>
          </c:tx>
          <c:spPr>
            <a:ln w="22225">
              <a:solidFill>
                <a:srgbClr val="C00000"/>
              </a:solidFill>
            </a:ln>
          </c:spPr>
          <c:marker>
            <c:symbol val="circle"/>
            <c:size val="6"/>
            <c:spPr>
              <a:solidFill>
                <a:srgbClr val="C00000"/>
              </a:solidFill>
              <a:ln>
                <a:solidFill>
                  <a:srgbClr val="C00000"/>
                </a:solidFill>
              </a:ln>
            </c:spPr>
          </c:marker>
          <c:cat>
            <c:strRef>
              <c:f>'6　集計結果＿月ベース（単年度）'!$B$4:$M$4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集計結果＿月ベース（単年度）'!$B$11:$M$11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ABA-4D78-B358-0C9CCF33C37E}"/>
            </c:ext>
          </c:extLst>
        </c:ser>
        <c:dLbls>
          <c:showLegendKey val="0"/>
          <c:showVal val="0"/>
          <c:showCatName val="0"/>
          <c:showSerName val="0"/>
          <c:showPercent val="0"/>
          <c:showBubbleSize val="0"/>
        </c:dLbls>
        <c:marker val="1"/>
        <c:smooth val="0"/>
        <c:axId val="141423744"/>
        <c:axId val="141413760"/>
      </c:lineChart>
      <c:catAx>
        <c:axId val="141410304"/>
        <c:scaling>
          <c:orientation val="minMax"/>
        </c:scaling>
        <c:delete val="0"/>
        <c:axPos val="b"/>
        <c:numFmt formatCode="General" sourceLinked="0"/>
        <c:majorTickMark val="out"/>
        <c:minorTickMark val="none"/>
        <c:tickLblPos val="nextTo"/>
        <c:spPr>
          <a:ln>
            <a:solidFill>
              <a:schemeClr val="tx1"/>
            </a:solidFill>
          </a:ln>
        </c:spPr>
        <c:crossAx val="141412224"/>
        <c:crosses val="autoZero"/>
        <c:auto val="1"/>
        <c:lblAlgn val="ctr"/>
        <c:lblOffset val="100"/>
        <c:noMultiLvlLbl val="0"/>
      </c:catAx>
      <c:valAx>
        <c:axId val="141412224"/>
        <c:scaling>
          <c:orientation val="minMax"/>
        </c:scaling>
        <c:delete val="0"/>
        <c:axPos val="l"/>
        <c:numFmt formatCode="0&quot;人&quot;" sourceLinked="0"/>
        <c:majorTickMark val="out"/>
        <c:minorTickMark val="none"/>
        <c:tickLblPos val="nextTo"/>
        <c:spPr>
          <a:ln>
            <a:solidFill>
              <a:schemeClr val="tx1"/>
            </a:solidFill>
          </a:ln>
        </c:spPr>
        <c:crossAx val="141410304"/>
        <c:crosses val="autoZero"/>
        <c:crossBetween val="between"/>
      </c:valAx>
      <c:valAx>
        <c:axId val="141413760"/>
        <c:scaling>
          <c:orientation val="minMax"/>
        </c:scaling>
        <c:delete val="0"/>
        <c:axPos val="r"/>
        <c:numFmt formatCode="General" sourceLinked="0"/>
        <c:majorTickMark val="out"/>
        <c:minorTickMark val="none"/>
        <c:tickLblPos val="nextTo"/>
        <c:spPr>
          <a:ln>
            <a:solidFill>
              <a:schemeClr val="tx1"/>
            </a:solidFill>
          </a:ln>
        </c:spPr>
        <c:crossAx val="141423744"/>
        <c:crosses val="max"/>
        <c:crossBetween val="between"/>
      </c:valAx>
      <c:catAx>
        <c:axId val="141423744"/>
        <c:scaling>
          <c:orientation val="minMax"/>
        </c:scaling>
        <c:delete val="1"/>
        <c:axPos val="b"/>
        <c:numFmt formatCode="General" sourceLinked="1"/>
        <c:majorTickMark val="out"/>
        <c:minorTickMark val="none"/>
        <c:tickLblPos val="none"/>
        <c:crossAx val="141413760"/>
        <c:crosses val="autoZero"/>
        <c:auto val="1"/>
        <c:lblAlgn val="ctr"/>
        <c:lblOffset val="100"/>
        <c:noMultiLvlLbl val="0"/>
      </c:catAx>
      <c:spPr>
        <a:noFill/>
        <a:ln w="25400">
          <a:noFill/>
        </a:ln>
      </c:spPr>
    </c:plotArea>
    <c:legend>
      <c:legendPos val="r"/>
      <c:layout>
        <c:manualLayout>
          <c:xMode val="edge"/>
          <c:yMode val="edge"/>
          <c:x val="4.7981633205990921E-2"/>
          <c:y val="3.6015029563133495E-2"/>
          <c:w val="0.91237216193521808"/>
          <c:h val="7.8344714329799239E-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33" l="0.70000000000000062" r="0.70000000000000062" t="0.75000000000000433" header="0.30000000000000032" footer="0.30000000000000032"/>
    <c:pageSetup paperSize="9" orientation="landscape" horizontalDpi="0"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46078541047802E-2"/>
          <c:y val="0.16596782220788175"/>
          <c:w val="0.9168303225973129"/>
          <c:h val="0.69296249678480815"/>
        </c:manualLayout>
      </c:layout>
      <c:barChart>
        <c:barDir val="col"/>
        <c:grouping val="clustered"/>
        <c:varyColors val="0"/>
        <c:ser>
          <c:idx val="0"/>
          <c:order val="0"/>
          <c:tx>
            <c:strRef>
              <c:f>'8　集計結果＿月ベース (年度比較）'!$A$19</c:f>
              <c:strCache>
                <c:ptCount val="1"/>
                <c:pt idx="0">
                  <c:v>2年度</c:v>
                </c:pt>
              </c:strCache>
            </c:strRef>
          </c:tx>
          <c:spPr>
            <a:solidFill>
              <a:schemeClr val="accent1">
                <a:lumMod val="75000"/>
              </a:schemeClr>
            </a:solidFill>
          </c:spPr>
          <c:invertIfNegative val="0"/>
          <c:cat>
            <c:strRef>
              <c:f>'8　集計結果＿月ベース (年度比較）'!$B$4:$M$4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(年度比較）'!$B$19:$M$19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9D6-4208-8539-D38A801D2660}"/>
            </c:ext>
          </c:extLst>
        </c:ser>
        <c:ser>
          <c:idx val="2"/>
          <c:order val="1"/>
          <c:tx>
            <c:strRef>
              <c:f>'8　集計結果＿月ベース (年度比較）'!$A$14</c:f>
              <c:strCache>
                <c:ptCount val="1"/>
                <c:pt idx="0">
                  <c:v>3年度</c:v>
                </c:pt>
              </c:strCache>
            </c:strRef>
          </c:tx>
          <c:spPr>
            <a:solidFill>
              <a:schemeClr val="accent2">
                <a:lumMod val="75000"/>
              </a:schemeClr>
            </a:solidFill>
          </c:spPr>
          <c:invertIfNegative val="0"/>
          <c:cat>
            <c:strRef>
              <c:f>'8　集計結果＿月ベース (年度比較）'!$B$4:$M$4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(年度比較）'!$B$14:$M$14</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9D6-4208-8539-D38A801D2660}"/>
            </c:ext>
          </c:extLst>
        </c:ser>
        <c:ser>
          <c:idx val="3"/>
          <c:order val="2"/>
          <c:tx>
            <c:strRef>
              <c:f>'8　集計結果＿月ベース (年度比較）'!$A$9</c:f>
              <c:strCache>
                <c:ptCount val="1"/>
                <c:pt idx="0">
                  <c:v>4年度</c:v>
                </c:pt>
              </c:strCache>
            </c:strRef>
          </c:tx>
          <c:spPr>
            <a:solidFill>
              <a:schemeClr val="accent3">
                <a:lumMod val="75000"/>
              </a:schemeClr>
            </a:solidFill>
          </c:spPr>
          <c:invertIfNegative val="0"/>
          <c:cat>
            <c:strRef>
              <c:f>'8　集計結果＿月ベース (年度比較）'!$B$4:$M$4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(年度比較）'!$B$9:$M$9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9D6-4208-8539-D38A801D2660}"/>
            </c:ext>
          </c:extLst>
        </c:ser>
        <c:dLbls>
          <c:showLegendKey val="0"/>
          <c:showVal val="0"/>
          <c:showCatName val="0"/>
          <c:showSerName val="0"/>
          <c:showPercent val="0"/>
          <c:showBubbleSize val="0"/>
        </c:dLbls>
        <c:gapWidth val="69"/>
        <c:axId val="141810688"/>
        <c:axId val="142344960"/>
      </c:barChart>
      <c:catAx>
        <c:axId val="141810688"/>
        <c:scaling>
          <c:orientation val="minMax"/>
        </c:scaling>
        <c:delete val="0"/>
        <c:axPos val="b"/>
        <c:numFmt formatCode="General" sourceLinked="0"/>
        <c:majorTickMark val="out"/>
        <c:minorTickMark val="none"/>
        <c:tickLblPos val="nextTo"/>
        <c:spPr>
          <a:ln>
            <a:solidFill>
              <a:schemeClr val="tx1"/>
            </a:solidFill>
          </a:ln>
        </c:spPr>
        <c:crossAx val="142344960"/>
        <c:crosses val="autoZero"/>
        <c:auto val="1"/>
        <c:lblAlgn val="ctr"/>
        <c:lblOffset val="100"/>
        <c:noMultiLvlLbl val="0"/>
      </c:catAx>
      <c:valAx>
        <c:axId val="142344960"/>
        <c:scaling>
          <c:orientation val="minMax"/>
        </c:scaling>
        <c:delete val="0"/>
        <c:axPos val="l"/>
        <c:numFmt formatCode="0&quot;人&quot;" sourceLinked="0"/>
        <c:majorTickMark val="out"/>
        <c:minorTickMark val="none"/>
        <c:tickLblPos val="nextTo"/>
        <c:spPr>
          <a:ln>
            <a:solidFill>
              <a:schemeClr val="tx1"/>
            </a:solidFill>
          </a:ln>
        </c:spPr>
        <c:txPr>
          <a:bodyPr/>
          <a:lstStyle/>
          <a:p>
            <a:pPr>
              <a:defRPr sz="1000"/>
            </a:pPr>
            <a:endParaRPr lang="ja-JP"/>
          </a:p>
        </c:txPr>
        <c:crossAx val="141810688"/>
        <c:crosses val="autoZero"/>
        <c:crossBetween val="between"/>
      </c:valAx>
    </c:plotArea>
    <c:legend>
      <c:legendPos val="r"/>
      <c:layout>
        <c:manualLayout>
          <c:xMode val="edge"/>
          <c:yMode val="edge"/>
          <c:x val="5.8820682414698164E-2"/>
          <c:y val="1.6227737486828691E-2"/>
          <c:w val="0.45257382869176555"/>
          <c:h val="0.12958524466654586"/>
        </c:manualLayout>
      </c:layout>
      <c:overlay val="0"/>
      <c:txPr>
        <a:bodyPr/>
        <a:lstStyle/>
        <a:p>
          <a:pPr>
            <a:defRPr sz="1100"/>
          </a:pPr>
          <a:endParaRPr lang="ja-JP"/>
        </a:p>
      </c:txPr>
    </c:legend>
    <c:plotVisOnly val="1"/>
    <c:dispBlanksAs val="gap"/>
    <c:showDLblsOverMax val="0"/>
  </c:chart>
  <c:txPr>
    <a:bodyPr/>
    <a:lstStyle/>
    <a:p>
      <a:pPr>
        <a:defRPr sz="1100">
          <a:latin typeface="ＭＳ Ｐゴシック" pitchFamily="50" charset="-128"/>
          <a:ea typeface="ＭＳ Ｐゴシック" pitchFamily="50" charset="-128"/>
        </a:defRPr>
      </a:pPr>
      <a:endParaRPr lang="ja-JP"/>
    </a:p>
  </c:txPr>
  <c:printSettings>
    <c:headerFooter/>
    <c:pageMargins b="0.75000000000000455" l="0.70000000000000062" r="0.70000000000000062" t="0.75000000000000455" header="0.30000000000000032" footer="0.30000000000000032"/>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481570949707351E-2"/>
          <c:y val="0.15888702491353515"/>
          <c:w val="0.8935308584965137"/>
          <c:h val="0.69137477547854265"/>
        </c:manualLayout>
      </c:layout>
      <c:barChart>
        <c:barDir val="col"/>
        <c:grouping val="clustered"/>
        <c:varyColors val="0"/>
        <c:ser>
          <c:idx val="3"/>
          <c:order val="0"/>
          <c:tx>
            <c:strRef>
              <c:f>'9　集計結果＿四半期＿収入のみ(年度比較）　'!$A$15</c:f>
              <c:strCache>
                <c:ptCount val="1"/>
                <c:pt idx="0">
                  <c:v>2年度</c:v>
                </c:pt>
              </c:strCache>
            </c:strRef>
          </c:tx>
          <c:spPr>
            <a:solidFill>
              <a:schemeClr val="accent1">
                <a:lumMod val="75000"/>
              </a:schemeClr>
            </a:solidFill>
            <a:ln w="28575">
              <a:noFill/>
            </a:ln>
          </c:spPr>
          <c:invertIfNegative val="0"/>
          <c:cat>
            <c:strRef>
              <c:f>'9　集計結果＿四半期＿収入のみ(年度比較）　'!$B$3:$E$3</c:f>
              <c:strCache>
                <c:ptCount val="4"/>
                <c:pt idx="0">
                  <c:v>1/4期</c:v>
                </c:pt>
                <c:pt idx="1">
                  <c:v>2/4期</c:v>
                </c:pt>
                <c:pt idx="2">
                  <c:v>3/4期</c:v>
                </c:pt>
                <c:pt idx="3">
                  <c:v>4/4期</c:v>
                </c:pt>
              </c:strCache>
            </c:strRef>
          </c:cat>
          <c:val>
            <c:numRef>
              <c:f>'9　集計結果＿四半期＿収入のみ(年度比較）　'!$B$15:$E$15</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0-03E1-4FBC-9527-F9DEED06B244}"/>
            </c:ext>
          </c:extLst>
        </c:ser>
        <c:ser>
          <c:idx val="0"/>
          <c:order val="1"/>
          <c:tx>
            <c:strRef>
              <c:f>'9　集計結果＿四半期＿収入のみ(年度比較）　'!$A$11</c:f>
              <c:strCache>
                <c:ptCount val="1"/>
                <c:pt idx="0">
                  <c:v>3年度</c:v>
                </c:pt>
              </c:strCache>
            </c:strRef>
          </c:tx>
          <c:spPr>
            <a:solidFill>
              <a:schemeClr val="accent2">
                <a:lumMod val="75000"/>
              </a:schemeClr>
            </a:solidFill>
          </c:spPr>
          <c:invertIfNegative val="0"/>
          <c:cat>
            <c:strRef>
              <c:f>'9　集計結果＿四半期＿収入のみ(年度比較）　'!$B$3:$E$3</c:f>
              <c:strCache>
                <c:ptCount val="4"/>
                <c:pt idx="0">
                  <c:v>1/4期</c:v>
                </c:pt>
                <c:pt idx="1">
                  <c:v>2/4期</c:v>
                </c:pt>
                <c:pt idx="2">
                  <c:v>3/4期</c:v>
                </c:pt>
                <c:pt idx="3">
                  <c:v>4/4期</c:v>
                </c:pt>
              </c:strCache>
            </c:strRef>
          </c:cat>
          <c:val>
            <c:numRef>
              <c:f>'9　集計結果＿四半期＿収入のみ(年度比較）　'!$B$11:$E$11</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1-03E1-4FBC-9527-F9DEED06B244}"/>
            </c:ext>
          </c:extLst>
        </c:ser>
        <c:ser>
          <c:idx val="2"/>
          <c:order val="2"/>
          <c:tx>
            <c:strRef>
              <c:f>'9　集計結果＿四半期＿収入のみ(年度比較）　'!$A$7</c:f>
              <c:strCache>
                <c:ptCount val="1"/>
                <c:pt idx="0">
                  <c:v>4年度</c:v>
                </c:pt>
              </c:strCache>
            </c:strRef>
          </c:tx>
          <c:invertIfNegative val="0"/>
          <c:cat>
            <c:strRef>
              <c:f>'9　集計結果＿四半期＿収入のみ(年度比較）　'!$B$3:$E$3</c:f>
              <c:strCache>
                <c:ptCount val="4"/>
                <c:pt idx="0">
                  <c:v>1/4期</c:v>
                </c:pt>
                <c:pt idx="1">
                  <c:v>2/4期</c:v>
                </c:pt>
                <c:pt idx="2">
                  <c:v>3/4期</c:v>
                </c:pt>
                <c:pt idx="3">
                  <c:v>4/4期</c:v>
                </c:pt>
              </c:strCache>
            </c:strRef>
          </c:cat>
          <c:val>
            <c:numRef>
              <c:f>'9　集計結果＿四半期＿収入のみ(年度比較）　'!$B$7:$E$7</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2-03E1-4FBC-9527-F9DEED06B244}"/>
            </c:ext>
          </c:extLst>
        </c:ser>
        <c:dLbls>
          <c:showLegendKey val="0"/>
          <c:showVal val="0"/>
          <c:showCatName val="0"/>
          <c:showSerName val="0"/>
          <c:showPercent val="0"/>
          <c:showBubbleSize val="0"/>
        </c:dLbls>
        <c:gapWidth val="120"/>
        <c:axId val="142499840"/>
        <c:axId val="142501376"/>
      </c:barChart>
      <c:catAx>
        <c:axId val="142499840"/>
        <c:scaling>
          <c:orientation val="minMax"/>
        </c:scaling>
        <c:delete val="0"/>
        <c:axPos val="b"/>
        <c:numFmt formatCode="General" sourceLinked="0"/>
        <c:majorTickMark val="out"/>
        <c:minorTickMark val="none"/>
        <c:tickLblPos val="nextTo"/>
        <c:spPr>
          <a:ln>
            <a:solidFill>
              <a:schemeClr val="tx1"/>
            </a:solidFill>
          </a:ln>
        </c:spPr>
        <c:crossAx val="142501376"/>
        <c:crosses val="autoZero"/>
        <c:auto val="1"/>
        <c:lblAlgn val="ctr"/>
        <c:lblOffset val="100"/>
        <c:noMultiLvlLbl val="0"/>
      </c:catAx>
      <c:valAx>
        <c:axId val="142501376"/>
        <c:scaling>
          <c:orientation val="minMax"/>
        </c:scaling>
        <c:delete val="0"/>
        <c:axPos val="l"/>
        <c:numFmt formatCode="0&quot;円&quot;" sourceLinked="0"/>
        <c:majorTickMark val="out"/>
        <c:minorTickMark val="none"/>
        <c:tickLblPos val="nextTo"/>
        <c:spPr>
          <a:ln>
            <a:solidFill>
              <a:schemeClr val="tx1"/>
            </a:solidFill>
          </a:ln>
        </c:spPr>
        <c:txPr>
          <a:bodyPr/>
          <a:lstStyle/>
          <a:p>
            <a:pPr>
              <a:defRPr sz="900"/>
            </a:pPr>
            <a:endParaRPr lang="ja-JP"/>
          </a:p>
        </c:txPr>
        <c:crossAx val="142499840"/>
        <c:crosses val="autoZero"/>
        <c:crossBetween val="between"/>
      </c:valAx>
      <c:spPr>
        <a:noFill/>
        <a:ln w="25400">
          <a:noFill/>
        </a:ln>
      </c:spPr>
    </c:plotArea>
    <c:legend>
      <c:legendPos val="r"/>
      <c:layout>
        <c:manualLayout>
          <c:xMode val="edge"/>
          <c:yMode val="edge"/>
          <c:x val="6.6136033913205924E-2"/>
          <c:y val="3.5803111146154566E-2"/>
          <c:w val="0.52046908158842231"/>
          <c:h val="0.1094456327258766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77" l="0.70000000000000062" r="0.70000000000000062" t="0.75000000000000477" header="0.30000000000000032" footer="0.30000000000000032"/>
    <c:pageSetup paperSize="9" orientation="landscape" horizontalDpi="0"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620817912039192E-2"/>
          <c:y val="0.11432310195554272"/>
          <c:w val="0.8511106933999002"/>
          <c:h val="0.81951182722927174"/>
        </c:manualLayout>
      </c:layout>
      <c:scatterChart>
        <c:scatterStyle val="lineMarker"/>
        <c:varyColors val="0"/>
        <c:ser>
          <c:idx val="0"/>
          <c:order val="0"/>
          <c:tx>
            <c:strRef>
              <c:f>'12　都道府県内比較・全国比較'!$F$4</c:f>
              <c:strCache>
                <c:ptCount val="1"/>
              </c:strCache>
            </c:strRef>
          </c:tx>
          <c:spPr>
            <a:ln w="28575">
              <a:noFill/>
            </a:ln>
          </c:spPr>
          <c:marker>
            <c:spPr>
              <a:noFill/>
              <a:ln>
                <a:noFill/>
              </a:ln>
            </c:spPr>
          </c:marker>
          <c:xVal>
            <c:strRef>
              <c:f>'12　都道府県内比較・全国比較'!$G$3:$H$3</c:f>
              <c:strCache>
                <c:ptCount val="2"/>
                <c:pt idx="0">
                  <c:v>平均
介護度</c:v>
                </c:pt>
                <c:pt idx="1">
                  <c:v>利用者
一人当たりの回数</c:v>
                </c:pt>
              </c:strCache>
            </c:strRef>
          </c:xVal>
          <c:yVal>
            <c:numRef>
              <c:f>'12　都道府県内比較・全国比較'!$G$4:$H$4</c:f>
              <c:numCache>
                <c:formatCode>#,##0.00_);[Red]\(#,##0.00\)</c:formatCode>
                <c:ptCount val="2"/>
                <c:pt idx="0">
                  <c:v>2.5</c:v>
                </c:pt>
                <c:pt idx="1">
                  <c:v>15</c:v>
                </c:pt>
              </c:numCache>
            </c:numRef>
          </c:yVal>
          <c:smooth val="0"/>
          <c:extLst>
            <c:ext xmlns:c16="http://schemas.microsoft.com/office/drawing/2014/chart" uri="{C3380CC4-5D6E-409C-BE32-E72D297353CC}">
              <c16:uniqueId val="{00000000-00C9-47B1-A5BA-173752C74004}"/>
            </c:ext>
          </c:extLst>
        </c:ser>
        <c:ser>
          <c:idx val="1"/>
          <c:order val="1"/>
          <c:tx>
            <c:strRef>
              <c:f>'12　都道府県内比較・全国比較'!$F$4</c:f>
              <c:strCache>
                <c:ptCount val="1"/>
              </c:strCache>
            </c:strRef>
          </c:tx>
          <c:spPr>
            <a:ln w="28575">
              <a:noFill/>
            </a:ln>
          </c:spPr>
          <c:xVal>
            <c:strRef>
              <c:f>'12　都道府県内比較・全国比較'!$G$3:$H$3</c:f>
              <c:strCache>
                <c:ptCount val="2"/>
                <c:pt idx="0">
                  <c:v>平均
介護度</c:v>
                </c:pt>
                <c:pt idx="1">
                  <c:v>利用者
一人当たりの回数</c:v>
                </c:pt>
              </c:strCache>
            </c:strRef>
          </c:xVal>
          <c:yVal>
            <c:numRef>
              <c:f>'12　都道府県内比較・全国比較'!$G$4:$H$4</c:f>
              <c:numCache>
                <c:formatCode>#,##0.00_);[Red]\(#,##0.00\)</c:formatCode>
                <c:ptCount val="2"/>
                <c:pt idx="0">
                  <c:v>2.5</c:v>
                </c:pt>
                <c:pt idx="1">
                  <c:v>15</c:v>
                </c:pt>
              </c:numCache>
            </c:numRef>
          </c:yVal>
          <c:smooth val="0"/>
          <c:extLst>
            <c:ext xmlns:c16="http://schemas.microsoft.com/office/drawing/2014/chart" uri="{C3380CC4-5D6E-409C-BE32-E72D297353CC}">
              <c16:uniqueId val="{00000001-00C9-47B1-A5BA-173752C74004}"/>
            </c:ext>
          </c:extLst>
        </c:ser>
        <c:ser>
          <c:idx val="2"/>
          <c:order val="2"/>
          <c:tx>
            <c:strRef>
              <c:f>'12　都道府県内比較・全国比較'!$F$6</c:f>
              <c:strCache>
                <c:ptCount val="1"/>
              </c:strCache>
            </c:strRef>
          </c:tx>
          <c:spPr>
            <a:ln w="28575">
              <a:noFill/>
            </a:ln>
          </c:spPr>
          <c:xVal>
            <c:strRef>
              <c:f>'12　都道府県内比較・全国比較'!$G$3:$H$3</c:f>
              <c:strCache>
                <c:ptCount val="2"/>
                <c:pt idx="0">
                  <c:v>平均
介護度</c:v>
                </c:pt>
                <c:pt idx="1">
                  <c:v>利用者
一人当たりの回数</c:v>
                </c:pt>
              </c:strCache>
            </c:strRef>
          </c:xVal>
          <c:yVal>
            <c:numRef>
              <c:f>'12　都道府県内比較・全国比較'!$G$6:$H$6</c:f>
              <c:numCache>
                <c:formatCode>#,##0.00_);[Red]\(#,##0.00\)</c:formatCode>
                <c:ptCount val="2"/>
                <c:pt idx="0">
                  <c:v>0</c:v>
                </c:pt>
                <c:pt idx="1">
                  <c:v>0</c:v>
                </c:pt>
              </c:numCache>
            </c:numRef>
          </c:yVal>
          <c:smooth val="0"/>
          <c:extLst>
            <c:ext xmlns:c16="http://schemas.microsoft.com/office/drawing/2014/chart" uri="{C3380CC4-5D6E-409C-BE32-E72D297353CC}">
              <c16:uniqueId val="{00000002-00C9-47B1-A5BA-173752C74004}"/>
            </c:ext>
          </c:extLst>
        </c:ser>
        <c:dLbls>
          <c:showLegendKey val="0"/>
          <c:showVal val="0"/>
          <c:showCatName val="0"/>
          <c:showSerName val="0"/>
          <c:showPercent val="0"/>
          <c:showBubbleSize val="0"/>
        </c:dLbls>
        <c:axId val="143759232"/>
        <c:axId val="143760768"/>
      </c:scatterChart>
      <c:valAx>
        <c:axId val="143759232"/>
        <c:scaling>
          <c:orientation val="minMax"/>
          <c:max val="4"/>
          <c:min val="1"/>
        </c:scaling>
        <c:delete val="0"/>
        <c:axPos val="b"/>
        <c:majorTickMark val="cross"/>
        <c:minorTickMark val="none"/>
        <c:tickLblPos val="nextTo"/>
        <c:spPr>
          <a:ln w="15875">
            <a:solidFill>
              <a:schemeClr val="tx1"/>
            </a:solidFill>
          </a:ln>
        </c:spPr>
        <c:crossAx val="143760768"/>
        <c:crossesAt val="15"/>
        <c:crossBetween val="midCat"/>
      </c:valAx>
      <c:valAx>
        <c:axId val="143760768"/>
        <c:scaling>
          <c:orientation val="minMax"/>
          <c:max val="25"/>
          <c:min val="5"/>
        </c:scaling>
        <c:delete val="0"/>
        <c:axPos val="l"/>
        <c:numFmt formatCode="General" sourceLinked="0"/>
        <c:majorTickMark val="cross"/>
        <c:minorTickMark val="none"/>
        <c:tickLblPos val="nextTo"/>
        <c:spPr>
          <a:ln w="15875">
            <a:solidFill>
              <a:schemeClr val="tx1"/>
            </a:solidFill>
          </a:ln>
        </c:spPr>
        <c:crossAx val="143759232"/>
        <c:crossesAt val="2.5"/>
        <c:crossBetween val="midCat"/>
      </c:valAx>
    </c:plotArea>
    <c:plotVisOnly val="1"/>
    <c:dispBlanksAs val="gap"/>
    <c:showDLblsOverMax val="0"/>
  </c:chart>
  <c:txPr>
    <a:bodyPr/>
    <a:lstStyle/>
    <a:p>
      <a:pPr>
        <a:defRPr>
          <a:latin typeface="ＭＳ Ｐゴシック" pitchFamily="50" charset="-128"/>
          <a:ea typeface="ＭＳ Ｐゴシック" pitchFamily="50" charset="-128"/>
        </a:defRPr>
      </a:pPr>
      <a:endParaRPr lang="ja-JP"/>
    </a:p>
  </c:txPr>
  <c:printSettings>
    <c:headerFooter/>
    <c:pageMargins b="0.750000000000004" l="0.70000000000000062" r="0.70000000000000062" t="0.750000000000004"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67312894510382E-2"/>
          <c:y val="0.10428464285277129"/>
          <c:w val="0.85663835372511365"/>
          <c:h val="0.8592776157469485"/>
        </c:manualLayout>
      </c:layout>
      <c:scatterChart>
        <c:scatterStyle val="lineMarker"/>
        <c:varyColors val="0"/>
        <c:ser>
          <c:idx val="0"/>
          <c:order val="0"/>
          <c:tx>
            <c:strRef>
              <c:f>'12　都道府県内比較・全国比較'!$F$5</c:f>
              <c:strCache>
                <c:ptCount val="1"/>
                <c:pt idx="0">
                  <c:v>)</c:v>
                </c:pt>
              </c:strCache>
            </c:strRef>
          </c:tx>
          <c:spPr>
            <a:ln w="28575">
              <a:noFill/>
            </a:ln>
          </c:spPr>
          <c:marker>
            <c:spPr>
              <a:noFill/>
              <a:ln>
                <a:noFill/>
              </a:ln>
            </c:spPr>
          </c:marker>
          <c:xVal>
            <c:strRef>
              <c:f>'12　都道府県内比較・全国比較'!$G$3:$H$3</c:f>
              <c:strCache>
                <c:ptCount val="2"/>
                <c:pt idx="0">
                  <c:v>平均
介護度</c:v>
                </c:pt>
                <c:pt idx="1">
                  <c:v>利用者
一人当たりの回数</c:v>
                </c:pt>
              </c:strCache>
            </c:strRef>
          </c:xVal>
          <c:yVal>
            <c:numRef>
              <c:f>'12　都道府県内比較・全国比較'!$G$5:$H$5</c:f>
              <c:numCache>
                <c:formatCode>#,##0.00_);[Red]\(#,##0.00\)</c:formatCode>
                <c:ptCount val="2"/>
                <c:pt idx="0">
                  <c:v>2.7</c:v>
                </c:pt>
                <c:pt idx="1">
                  <c:v>16</c:v>
                </c:pt>
              </c:numCache>
            </c:numRef>
          </c:yVal>
          <c:smooth val="0"/>
          <c:extLst>
            <c:ext xmlns:c16="http://schemas.microsoft.com/office/drawing/2014/chart" uri="{C3380CC4-5D6E-409C-BE32-E72D297353CC}">
              <c16:uniqueId val="{00000000-233F-4B70-863A-2D158BA7C658}"/>
            </c:ext>
          </c:extLst>
        </c:ser>
        <c:dLbls>
          <c:showLegendKey val="0"/>
          <c:showVal val="0"/>
          <c:showCatName val="0"/>
          <c:showSerName val="0"/>
          <c:showPercent val="0"/>
          <c:showBubbleSize val="0"/>
        </c:dLbls>
        <c:axId val="144580608"/>
        <c:axId val="144582528"/>
      </c:scatterChart>
      <c:valAx>
        <c:axId val="144580608"/>
        <c:scaling>
          <c:orientation val="minMax"/>
          <c:max val="4"/>
          <c:min val="1"/>
        </c:scaling>
        <c:delete val="0"/>
        <c:axPos val="b"/>
        <c:majorTickMark val="cross"/>
        <c:minorTickMark val="none"/>
        <c:tickLblPos val="nextTo"/>
        <c:spPr>
          <a:ln w="15875">
            <a:solidFill>
              <a:schemeClr val="tx1"/>
            </a:solidFill>
          </a:ln>
        </c:spPr>
        <c:crossAx val="144582528"/>
        <c:crossesAt val="15"/>
        <c:crossBetween val="midCat"/>
      </c:valAx>
      <c:valAx>
        <c:axId val="144582528"/>
        <c:scaling>
          <c:orientation val="minMax"/>
          <c:max val="25"/>
          <c:min val="5"/>
        </c:scaling>
        <c:delete val="0"/>
        <c:axPos val="l"/>
        <c:numFmt formatCode="General" sourceLinked="0"/>
        <c:majorTickMark val="cross"/>
        <c:minorTickMark val="none"/>
        <c:tickLblPos val="nextTo"/>
        <c:spPr>
          <a:ln w="15875">
            <a:solidFill>
              <a:schemeClr val="tx1"/>
            </a:solidFill>
          </a:ln>
        </c:spPr>
        <c:crossAx val="144580608"/>
        <c:crossesAt val="2.5"/>
        <c:crossBetween val="midCat"/>
      </c:valAx>
    </c:plotArea>
    <c:plotVisOnly val="1"/>
    <c:dispBlanksAs val="gap"/>
    <c:showDLblsOverMax val="0"/>
  </c:chart>
  <c:txPr>
    <a:bodyPr/>
    <a:lstStyle/>
    <a:p>
      <a:pPr>
        <a:defRPr>
          <a:latin typeface="ＭＳ Ｐゴシック" pitchFamily="50" charset="-128"/>
          <a:ea typeface="ＭＳ Ｐゴシック" pitchFamily="50" charset="-128"/>
        </a:defRPr>
      </a:pPr>
      <a:endParaRPr lang="ja-JP"/>
    </a:p>
  </c:txPr>
  <c:printSettings>
    <c:headerFooter/>
    <c:pageMargins b="0.75000000000000422" l="0.70000000000000062" r="0.70000000000000062" t="0.750000000000004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6229270820007E-2"/>
          <c:y val="0.12144059633363166"/>
          <c:w val="0.90002565876833562"/>
          <c:h val="0.77105913096680689"/>
        </c:manualLayout>
      </c:layout>
      <c:barChart>
        <c:barDir val="col"/>
        <c:grouping val="clustered"/>
        <c:varyColors val="0"/>
        <c:ser>
          <c:idx val="0"/>
          <c:order val="0"/>
          <c:tx>
            <c:strRef>
              <c:f>'6　集計結果＿月ベース（単年度）'!$A$119</c:f>
              <c:strCache>
                <c:ptCount val="1"/>
                <c:pt idx="0">
                  <c:v>介護保険事業収益合計（円）</c:v>
                </c:pt>
              </c:strCache>
            </c:strRef>
          </c:tx>
          <c:spPr>
            <a:solidFill>
              <a:schemeClr val="accent2">
                <a:lumMod val="75000"/>
              </a:schemeClr>
            </a:solidFill>
          </c:spPr>
          <c:invertIfNegative val="0"/>
          <c:cat>
            <c:strRef>
              <c:f>'6　集計結果＿月ベース（単年度）'!$B$118:$M$118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集計結果＿月ベース（単年度）'!$B$119:$M$119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761-40FB-94AE-8363C25B0531}"/>
            </c:ext>
          </c:extLst>
        </c:ser>
        <c:ser>
          <c:idx val="2"/>
          <c:order val="1"/>
          <c:tx>
            <c:strRef>
              <c:f>'6　集計結果＿月ベース（単年度）'!$A$121</c:f>
              <c:strCache>
                <c:ptCount val="1"/>
                <c:pt idx="0">
                  <c:v>障害福祉サービス事業収益合計（円）</c:v>
                </c:pt>
              </c:strCache>
            </c:strRef>
          </c:tx>
          <c:invertIfNegative val="0"/>
          <c:cat>
            <c:strRef>
              <c:f>'6　集計結果＿月ベース（単年度）'!$B$118:$M$118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集計結果＿月ベース（単年度）'!$B$121:$M$121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761-40FB-94AE-8363C25B0531}"/>
            </c:ext>
          </c:extLst>
        </c:ser>
        <c:ser>
          <c:idx val="3"/>
          <c:order val="2"/>
          <c:tx>
            <c:strRef>
              <c:f>'6　集計結果＿月ベース（単年度）'!$A$123</c:f>
              <c:strCache>
                <c:ptCount val="1"/>
                <c:pt idx="0">
                  <c:v>その他収入合計（円）</c:v>
                </c:pt>
              </c:strCache>
            </c:strRef>
          </c:tx>
          <c:spPr>
            <a:ln w="28575">
              <a:noFill/>
            </a:ln>
          </c:spPr>
          <c:invertIfNegative val="0"/>
          <c:val>
            <c:numRef>
              <c:f>'6　集計結果＿月ベース（単年度）'!$B$123:$M$123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761-40FB-94AE-8363C25B0531}"/>
            </c:ext>
          </c:extLst>
        </c:ser>
        <c:dLbls>
          <c:showLegendKey val="0"/>
          <c:showVal val="0"/>
          <c:showCatName val="0"/>
          <c:showSerName val="0"/>
          <c:showPercent val="0"/>
          <c:showBubbleSize val="0"/>
        </c:dLbls>
        <c:gapWidth val="50"/>
        <c:axId val="142095104"/>
        <c:axId val="142097024"/>
      </c:barChart>
      <c:lineChart>
        <c:grouping val="standard"/>
        <c:varyColors val="0"/>
        <c:ser>
          <c:idx val="1"/>
          <c:order val="3"/>
          <c:tx>
            <c:strRef>
              <c:f>'6　集計結果＿月ベース（単年度）'!$A$125</c:f>
              <c:strCache>
                <c:ptCount val="1"/>
                <c:pt idx="0">
                  <c:v>収入合計（円）</c:v>
                </c:pt>
              </c:strCache>
            </c:strRef>
          </c:tx>
          <c:spPr>
            <a:ln w="22225">
              <a:solidFill>
                <a:srgbClr val="C00000"/>
              </a:solidFill>
            </a:ln>
          </c:spPr>
          <c:marker>
            <c:symbol val="circle"/>
            <c:size val="7"/>
            <c:spPr>
              <a:solidFill>
                <a:srgbClr val="C00000"/>
              </a:solidFill>
              <a:ln>
                <a:solidFill>
                  <a:srgbClr val="C00000"/>
                </a:solidFill>
              </a:ln>
            </c:spPr>
          </c:marker>
          <c:val>
            <c:numRef>
              <c:f>'6　集計結果＿月ベース（単年度）'!$B$125:$M$125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6761-40FB-94AE-8363C25B0531}"/>
            </c:ext>
          </c:extLst>
        </c:ser>
        <c:dLbls>
          <c:showLegendKey val="0"/>
          <c:showVal val="0"/>
          <c:showCatName val="0"/>
          <c:showSerName val="0"/>
          <c:showPercent val="0"/>
          <c:showBubbleSize val="0"/>
        </c:dLbls>
        <c:marker val="1"/>
        <c:smooth val="0"/>
        <c:axId val="142095104"/>
        <c:axId val="142097024"/>
      </c:lineChart>
      <c:catAx>
        <c:axId val="142095104"/>
        <c:scaling>
          <c:orientation val="minMax"/>
        </c:scaling>
        <c:delete val="0"/>
        <c:axPos val="b"/>
        <c:numFmt formatCode="General" sourceLinked="0"/>
        <c:majorTickMark val="out"/>
        <c:minorTickMark val="none"/>
        <c:tickLblPos val="nextTo"/>
        <c:spPr>
          <a:ln>
            <a:solidFill>
              <a:schemeClr val="tx1"/>
            </a:solidFill>
          </a:ln>
        </c:spPr>
        <c:crossAx val="142097024"/>
        <c:crosses val="autoZero"/>
        <c:auto val="1"/>
        <c:lblAlgn val="ctr"/>
        <c:lblOffset val="100"/>
        <c:noMultiLvlLbl val="0"/>
      </c:catAx>
      <c:valAx>
        <c:axId val="142097024"/>
        <c:scaling>
          <c:orientation val="minMax"/>
        </c:scaling>
        <c:delete val="0"/>
        <c:axPos val="l"/>
        <c:numFmt formatCode="0&quot;円&quot;" sourceLinked="0"/>
        <c:majorTickMark val="out"/>
        <c:minorTickMark val="none"/>
        <c:tickLblPos val="nextTo"/>
        <c:spPr>
          <a:ln>
            <a:solidFill>
              <a:schemeClr val="tx1"/>
            </a:solidFill>
          </a:ln>
        </c:spPr>
        <c:crossAx val="142095104"/>
        <c:crosses val="autoZero"/>
        <c:crossBetween val="between"/>
      </c:valAx>
      <c:spPr>
        <a:noFill/>
        <a:ln w="25400">
          <a:noFill/>
        </a:ln>
      </c:spPr>
    </c:plotArea>
    <c:legend>
      <c:legendPos val="r"/>
      <c:layout>
        <c:manualLayout>
          <c:xMode val="edge"/>
          <c:yMode val="edge"/>
          <c:x val="0.10718387245684961"/>
          <c:y val="4.5422931978036006E-2"/>
          <c:w val="0.87797669036941606"/>
          <c:h val="7.9238674936153164E-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77" l="0.70000000000000062" r="0.70000000000000062" t="0.75000000000000477" header="0.30000000000000032" footer="0.30000000000000032"/>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01227637772732E-2"/>
          <c:y val="0.13925066405009734"/>
          <c:w val="0.9075699124042087"/>
          <c:h val="0.77226743626319561"/>
        </c:manualLayout>
      </c:layout>
      <c:barChart>
        <c:barDir val="col"/>
        <c:grouping val="stacked"/>
        <c:varyColors val="0"/>
        <c:ser>
          <c:idx val="0"/>
          <c:order val="1"/>
          <c:tx>
            <c:strRef>
              <c:f>'6　集計結果＿月ベース（単年度）'!$A$96</c:f>
              <c:strCache>
                <c:ptCount val="1"/>
                <c:pt idx="0">
                  <c:v>実働者合計（人）</c:v>
                </c:pt>
              </c:strCache>
            </c:strRef>
          </c:tx>
          <c:invertIfNegative val="0"/>
          <c:cat>
            <c:strRef>
              <c:f>'6　集計結果＿月ベース（単年度）'!$B$93:$M$93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集計結果＿月ベース（単年度）'!$B$96:$M$96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1A4-446E-B936-8B70F6EF1F5C}"/>
            </c:ext>
          </c:extLst>
        </c:ser>
        <c:dLbls>
          <c:showLegendKey val="0"/>
          <c:showVal val="0"/>
          <c:showCatName val="0"/>
          <c:showSerName val="0"/>
          <c:showPercent val="0"/>
          <c:showBubbleSize val="0"/>
        </c:dLbls>
        <c:gapWidth val="98"/>
        <c:overlap val="100"/>
        <c:axId val="142151680"/>
        <c:axId val="142153600"/>
      </c:barChart>
      <c:lineChart>
        <c:grouping val="standard"/>
        <c:varyColors val="0"/>
        <c:ser>
          <c:idx val="3"/>
          <c:order val="0"/>
          <c:tx>
            <c:strRef>
              <c:f>'6　集計結果＿月ベース（単年度）'!$A$99</c:f>
              <c:strCache>
                <c:ptCount val="1"/>
                <c:pt idx="0">
                  <c:v>全常勤換算合計（人）</c:v>
                </c:pt>
              </c:strCache>
            </c:strRef>
          </c:tx>
          <c:spPr>
            <a:ln w="22225">
              <a:solidFill>
                <a:srgbClr val="C00000"/>
              </a:solidFill>
            </a:ln>
          </c:spPr>
          <c:marker>
            <c:symbol val="circle"/>
            <c:size val="7"/>
            <c:spPr>
              <a:solidFill>
                <a:schemeClr val="accent2">
                  <a:lumMod val="75000"/>
                </a:schemeClr>
              </a:solidFill>
              <a:ln>
                <a:solidFill>
                  <a:srgbClr val="C00000"/>
                </a:solidFill>
              </a:ln>
            </c:spPr>
          </c:marker>
          <c:cat>
            <c:strRef>
              <c:f>'6　集計結果＿月ベース（単年度）'!$B$93:$M$93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集計結果＿月ベース（単年度）'!$B$99:$M$99</c:f>
              <c:numCache>
                <c:formatCode>#,##0.0;[Red]\-#,##0.0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1A4-446E-B936-8B70F6EF1F5C}"/>
            </c:ext>
          </c:extLst>
        </c:ser>
        <c:dLbls>
          <c:showLegendKey val="0"/>
          <c:showVal val="0"/>
          <c:showCatName val="0"/>
          <c:showSerName val="0"/>
          <c:showPercent val="0"/>
          <c:showBubbleSize val="0"/>
        </c:dLbls>
        <c:marker val="1"/>
        <c:smooth val="0"/>
        <c:axId val="142151680"/>
        <c:axId val="142153600"/>
      </c:lineChart>
      <c:catAx>
        <c:axId val="142151680"/>
        <c:scaling>
          <c:orientation val="minMax"/>
        </c:scaling>
        <c:delete val="0"/>
        <c:axPos val="b"/>
        <c:numFmt formatCode="General"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142153600"/>
        <c:crosses val="autoZero"/>
        <c:auto val="1"/>
        <c:lblAlgn val="ctr"/>
        <c:lblOffset val="100"/>
        <c:noMultiLvlLbl val="0"/>
      </c:catAx>
      <c:valAx>
        <c:axId val="142153600"/>
        <c:scaling>
          <c:orientation val="minMax"/>
        </c:scaling>
        <c:delete val="0"/>
        <c:axPos val="l"/>
        <c:numFmt formatCode="0&quot;人&quot;"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142151680"/>
        <c:crosses val="autoZero"/>
        <c:crossBetween val="between"/>
      </c:valAx>
    </c:plotArea>
    <c:legend>
      <c:legendPos val="r"/>
      <c:layout>
        <c:manualLayout>
          <c:xMode val="edge"/>
          <c:yMode val="edge"/>
          <c:x val="5.3647578094624365E-2"/>
          <c:y val="2.7928572916086233E-2"/>
          <c:w val="0.42011312655514144"/>
          <c:h val="6.8301889665132551E-2"/>
        </c:manualLayout>
      </c:layout>
      <c:overlay val="0"/>
      <c:txPr>
        <a:bodyPr/>
        <a:lstStyle/>
        <a:p>
          <a:pPr>
            <a:defRPr sz="11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0000000000005" l="0.70000000000000062" r="0.70000000000000062" t="0.750000000000005" header="0.30000000000000032" footer="0.30000000000000032"/>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803792713751234E-2"/>
          <c:y val="0.11958045266637884"/>
          <c:w val="0.9075699124042087"/>
          <c:h val="0.80010859225405595"/>
        </c:manualLayout>
      </c:layout>
      <c:barChart>
        <c:barDir val="col"/>
        <c:grouping val="clustered"/>
        <c:varyColors val="0"/>
        <c:ser>
          <c:idx val="1"/>
          <c:order val="0"/>
          <c:tx>
            <c:strRef>
              <c:f>'6　集計結果＿月ベース（単年度）'!$A$71</c:f>
              <c:strCache>
                <c:ptCount val="1"/>
                <c:pt idx="0">
                  <c:v>介護予防(回）</c:v>
                </c:pt>
              </c:strCache>
            </c:strRef>
          </c:tx>
          <c:invertIfNegative val="0"/>
          <c:cat>
            <c:strRef>
              <c:f>'6　集計結果＿月ベース（単年度）'!$B$70:$M$70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集計結果＿月ベース（単年度）'!$B$71:$M$71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CA8-40D9-9182-2BAD2CBE1BCE}"/>
            </c:ext>
          </c:extLst>
        </c:ser>
        <c:ser>
          <c:idx val="4"/>
          <c:order val="1"/>
          <c:tx>
            <c:strRef>
              <c:f>'6　集計結果＿月ベース（単年度）'!$A$72</c:f>
              <c:strCache>
                <c:ptCount val="1"/>
                <c:pt idx="0">
                  <c:v>身体介護(回）</c:v>
                </c:pt>
              </c:strCache>
            </c:strRef>
          </c:tx>
          <c:invertIfNegative val="0"/>
          <c:cat>
            <c:strRef>
              <c:f>'6　集計結果＿月ベース（単年度）'!$B$70:$M$70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集計結果＿月ベース（単年度）'!$B$72:$M$72</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CA8-40D9-9182-2BAD2CBE1BCE}"/>
            </c:ext>
          </c:extLst>
        </c:ser>
        <c:ser>
          <c:idx val="2"/>
          <c:order val="2"/>
          <c:tx>
            <c:strRef>
              <c:f>'6　集計結果＿月ベース（単年度）'!$A$73</c:f>
              <c:strCache>
                <c:ptCount val="1"/>
                <c:pt idx="0">
                  <c:v>身体介護生活援助(回）</c:v>
                </c:pt>
              </c:strCache>
            </c:strRef>
          </c:tx>
          <c:invertIfNegative val="0"/>
          <c:cat>
            <c:strRef>
              <c:f>'6　集計結果＿月ベース（単年度）'!$B$70:$M$70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集計結果＿月ベース（単年度）'!$B$73:$M$73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CA8-40D9-9182-2BAD2CBE1BCE}"/>
            </c:ext>
          </c:extLst>
        </c:ser>
        <c:ser>
          <c:idx val="3"/>
          <c:order val="3"/>
          <c:tx>
            <c:strRef>
              <c:f>'6　集計結果＿月ベース（単年度）'!$A$74</c:f>
              <c:strCache>
                <c:ptCount val="1"/>
                <c:pt idx="0">
                  <c:v>生活援助(回）</c:v>
                </c:pt>
              </c:strCache>
            </c:strRef>
          </c:tx>
          <c:invertIfNegative val="0"/>
          <c:cat>
            <c:strRef>
              <c:f>'6　集計結果＿月ベース（単年度）'!$B$70:$M$70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集計結果＿月ベース（単年度）'!$B$74:$M$74</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CA8-40D9-9182-2BAD2CBE1BCE}"/>
            </c:ext>
          </c:extLst>
        </c:ser>
        <c:ser>
          <c:idx val="0"/>
          <c:order val="4"/>
          <c:tx>
            <c:strRef>
              <c:f>'6　集計結果＿月ベース（単年度）'!$A$75</c:f>
              <c:strCache>
                <c:ptCount val="1"/>
                <c:pt idx="0">
                  <c:v>通院等乗降車介助(回）</c:v>
                </c:pt>
              </c:strCache>
            </c:strRef>
          </c:tx>
          <c:invertIfNegative val="0"/>
          <c:cat>
            <c:strRef>
              <c:f>'6　集計結果＿月ベース（単年度）'!$B$70:$M$70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集計結果＿月ベース（単年度）'!$B$75:$M$75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CA8-40D9-9182-2BAD2CBE1BCE}"/>
            </c:ext>
          </c:extLst>
        </c:ser>
        <c:dLbls>
          <c:showLegendKey val="0"/>
          <c:showVal val="0"/>
          <c:showCatName val="0"/>
          <c:showSerName val="0"/>
          <c:showPercent val="0"/>
          <c:showBubbleSize val="0"/>
        </c:dLbls>
        <c:gapWidth val="100"/>
        <c:axId val="142187136"/>
        <c:axId val="142193024"/>
      </c:barChart>
      <c:catAx>
        <c:axId val="142187136"/>
        <c:scaling>
          <c:orientation val="minMax"/>
        </c:scaling>
        <c:delete val="0"/>
        <c:axPos val="b"/>
        <c:numFmt formatCode="General"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142193024"/>
        <c:crosses val="autoZero"/>
        <c:auto val="1"/>
        <c:lblAlgn val="ctr"/>
        <c:lblOffset val="100"/>
        <c:noMultiLvlLbl val="0"/>
      </c:catAx>
      <c:valAx>
        <c:axId val="142193024"/>
        <c:scaling>
          <c:orientation val="minMax"/>
        </c:scaling>
        <c:delete val="0"/>
        <c:axPos val="l"/>
        <c:numFmt formatCode="0&quot;回&quot;"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142187136"/>
        <c:crosses val="autoZero"/>
        <c:crossBetween val="between"/>
      </c:valAx>
    </c:plotArea>
    <c:legend>
      <c:legendPos val="r"/>
      <c:layout>
        <c:manualLayout>
          <c:xMode val="edge"/>
          <c:yMode val="edge"/>
          <c:x val="0.10050526597054803"/>
          <c:y val="3.5943181375251265E-2"/>
          <c:w val="0.81995837467383614"/>
          <c:h val="7.7040236024302364E-2"/>
        </c:manualLayout>
      </c:layout>
      <c:overlay val="0"/>
      <c:txPr>
        <a:bodyPr/>
        <a:lstStyle/>
        <a:p>
          <a:pPr>
            <a:defRPr sz="11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0000000000005" l="0.70000000000000062" r="0.70000000000000062" t="0.750000000000005" header="0.30000000000000032" footer="0.30000000000000032"/>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89306596901973E-2"/>
          <c:y val="0.11156985419483061"/>
          <c:w val="0.90789755030497465"/>
          <c:h val="0.80380052458356177"/>
        </c:manualLayout>
      </c:layout>
      <c:barChart>
        <c:barDir val="col"/>
        <c:grouping val="clustered"/>
        <c:varyColors val="0"/>
        <c:ser>
          <c:idx val="2"/>
          <c:order val="0"/>
          <c:tx>
            <c:strRef>
              <c:f>'6　集計結果＿月ベース（単年度）'!$A$47</c:f>
              <c:strCache>
                <c:ptCount val="1"/>
                <c:pt idx="0">
                  <c:v>要支援合計（回）</c:v>
                </c:pt>
              </c:strCache>
            </c:strRef>
          </c:tx>
          <c:invertIfNegative val="0"/>
          <c:cat>
            <c:strRef>
              <c:f>'6　集計結果＿月ベース（単年度）'!$B$46:$M$46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集計結果＿月ベース（単年度）'!$B$47:$M$47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DAE-49F0-B86C-6DF18A1D9F4C}"/>
            </c:ext>
          </c:extLst>
        </c:ser>
        <c:ser>
          <c:idx val="0"/>
          <c:order val="1"/>
          <c:tx>
            <c:strRef>
              <c:f>'6　集計結果＿月ベース（単年度）'!$A$48</c:f>
              <c:strCache>
                <c:ptCount val="1"/>
                <c:pt idx="0">
                  <c:v>要介護合計（回）</c:v>
                </c:pt>
              </c:strCache>
            </c:strRef>
          </c:tx>
          <c:invertIfNegative val="0"/>
          <c:cat>
            <c:strRef>
              <c:f>'6　集計結果＿月ベース（単年度）'!$B$46:$M$46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集計結果＿月ベース（単年度）'!$B$48:$M$48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DAE-49F0-B86C-6DF18A1D9F4C}"/>
            </c:ext>
          </c:extLst>
        </c:ser>
        <c:ser>
          <c:idx val="1"/>
          <c:order val="2"/>
          <c:tx>
            <c:strRef>
              <c:f>'6　集計結果＿月ベース（単年度）'!$A$49</c:f>
              <c:strCache>
                <c:ptCount val="1"/>
                <c:pt idx="0">
                  <c:v>総合その他・独自・受託合計（回）</c:v>
                </c:pt>
              </c:strCache>
            </c:strRef>
          </c:tx>
          <c:invertIfNegative val="0"/>
          <c:cat>
            <c:strRef>
              <c:f>'6　集計結果＿月ベース（単年度）'!$B$46:$M$46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集計結果＿月ベース（単年度）'!$B$49:$M$49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DAE-49F0-B86C-6DF18A1D9F4C}"/>
            </c:ext>
          </c:extLst>
        </c:ser>
        <c:ser>
          <c:idx val="3"/>
          <c:order val="3"/>
          <c:tx>
            <c:strRef>
              <c:f>'6　集計結果＿月ベース（単年度）'!$A$50</c:f>
              <c:strCache>
                <c:ptCount val="1"/>
                <c:pt idx="0">
                  <c:v>障害合計（回）</c:v>
                </c:pt>
              </c:strCache>
            </c:strRef>
          </c:tx>
          <c:invertIfNegative val="0"/>
          <c:val>
            <c:numRef>
              <c:f>'6　集計結果＿月ベース（単年度）'!$B$50:$M$50</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DAE-49F0-B86C-6DF18A1D9F4C}"/>
            </c:ext>
          </c:extLst>
        </c:ser>
        <c:dLbls>
          <c:showLegendKey val="0"/>
          <c:showVal val="0"/>
          <c:showCatName val="0"/>
          <c:showSerName val="0"/>
          <c:showPercent val="0"/>
          <c:showBubbleSize val="0"/>
        </c:dLbls>
        <c:gapWidth val="100"/>
        <c:axId val="142561280"/>
        <c:axId val="142562816"/>
      </c:barChart>
      <c:catAx>
        <c:axId val="142561280"/>
        <c:scaling>
          <c:orientation val="minMax"/>
        </c:scaling>
        <c:delete val="0"/>
        <c:axPos val="b"/>
        <c:numFmt formatCode="General" sourceLinked="0"/>
        <c:majorTickMark val="out"/>
        <c:minorTickMark val="none"/>
        <c:tickLblPos val="nextTo"/>
        <c:spPr>
          <a:ln>
            <a:solidFill>
              <a:schemeClr val="tx1"/>
            </a:solidFill>
          </a:ln>
        </c:spPr>
        <c:crossAx val="142562816"/>
        <c:crosses val="autoZero"/>
        <c:auto val="1"/>
        <c:lblAlgn val="ctr"/>
        <c:lblOffset val="100"/>
        <c:noMultiLvlLbl val="0"/>
      </c:catAx>
      <c:valAx>
        <c:axId val="142562816"/>
        <c:scaling>
          <c:orientation val="minMax"/>
        </c:scaling>
        <c:delete val="0"/>
        <c:axPos val="l"/>
        <c:numFmt formatCode="0&quot;回&quot;" sourceLinked="0"/>
        <c:majorTickMark val="out"/>
        <c:minorTickMark val="none"/>
        <c:tickLblPos val="nextTo"/>
        <c:spPr>
          <a:ln>
            <a:solidFill>
              <a:schemeClr val="tx1"/>
            </a:solidFill>
          </a:ln>
        </c:spPr>
        <c:crossAx val="142561280"/>
        <c:crosses val="autoZero"/>
        <c:crossBetween val="between"/>
      </c:valAx>
      <c:spPr>
        <a:noFill/>
        <a:ln w="25400">
          <a:noFill/>
        </a:ln>
      </c:spPr>
    </c:plotArea>
    <c:legend>
      <c:legendPos val="r"/>
      <c:layout>
        <c:manualLayout>
          <c:xMode val="edge"/>
          <c:yMode val="edge"/>
          <c:x val="7.6668961208628914E-2"/>
          <c:y val="2.5215489125429202E-2"/>
          <c:w val="0.74485131152619122"/>
          <c:h val="7.1283063345816439E-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33" l="0.70000000000000062" r="0.70000000000000062" t="0.75000000000000433" header="0.30000000000000032" footer="0.30000000000000032"/>
    <c:pageSetup paperSize="9" orientation="landscape" horizontalDpi="0"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32093287868054"/>
          <c:y val="0.16936398576131884"/>
          <c:w val="0.88165225630177702"/>
          <c:h val="0.72512870964918963"/>
        </c:manualLayout>
      </c:layout>
      <c:barChart>
        <c:barDir val="col"/>
        <c:grouping val="clustered"/>
        <c:varyColors val="0"/>
        <c:ser>
          <c:idx val="0"/>
          <c:order val="0"/>
          <c:tx>
            <c:strRef>
              <c:f>'7　集計結果＿四半期＿収入のみ（単年度）'!$A$4</c:f>
              <c:strCache>
                <c:ptCount val="1"/>
                <c:pt idx="0">
                  <c:v>介護保険事業収益合計（円）</c:v>
                </c:pt>
              </c:strCache>
            </c:strRef>
          </c:tx>
          <c:spPr>
            <a:solidFill>
              <a:schemeClr val="accent2">
                <a:lumMod val="75000"/>
              </a:schemeClr>
            </a:solidFill>
          </c:spPr>
          <c:invertIfNegative val="0"/>
          <c:cat>
            <c:strRef>
              <c:f>'7　集計結果＿四半期＿収入のみ（単年度）'!$B$3:$E$3</c:f>
              <c:strCache>
                <c:ptCount val="4"/>
                <c:pt idx="0">
                  <c:v>1/4期</c:v>
                </c:pt>
                <c:pt idx="1">
                  <c:v>2/4期</c:v>
                </c:pt>
                <c:pt idx="2">
                  <c:v>3/4期</c:v>
                </c:pt>
                <c:pt idx="3">
                  <c:v>4/4期</c:v>
                </c:pt>
              </c:strCache>
            </c:strRef>
          </c:cat>
          <c:val>
            <c:numRef>
              <c:f>'7　集計結果＿四半期＿収入のみ（単年度）'!$B$4:$E$4</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0-0391-4D9F-AFBC-DC2AE609E69D}"/>
            </c:ext>
          </c:extLst>
        </c:ser>
        <c:ser>
          <c:idx val="2"/>
          <c:order val="1"/>
          <c:tx>
            <c:strRef>
              <c:f>'7　集計結果＿四半期＿収入のみ（単年度）'!$A$6</c:f>
              <c:strCache>
                <c:ptCount val="1"/>
                <c:pt idx="0">
                  <c:v>障害福祉サービス事業収益合計（円）</c:v>
                </c:pt>
              </c:strCache>
            </c:strRef>
          </c:tx>
          <c:invertIfNegative val="0"/>
          <c:cat>
            <c:strRef>
              <c:f>'7　集計結果＿四半期＿収入のみ（単年度）'!$B$3:$E$3</c:f>
              <c:strCache>
                <c:ptCount val="4"/>
                <c:pt idx="0">
                  <c:v>1/4期</c:v>
                </c:pt>
                <c:pt idx="1">
                  <c:v>2/4期</c:v>
                </c:pt>
                <c:pt idx="2">
                  <c:v>3/4期</c:v>
                </c:pt>
                <c:pt idx="3">
                  <c:v>4/4期</c:v>
                </c:pt>
              </c:strCache>
            </c:strRef>
          </c:cat>
          <c:val>
            <c:numRef>
              <c:f>'7　集計結果＿四半期＿収入のみ（単年度）'!$B$6:$E$6</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1-0391-4D9F-AFBC-DC2AE609E69D}"/>
            </c:ext>
          </c:extLst>
        </c:ser>
        <c:ser>
          <c:idx val="3"/>
          <c:order val="2"/>
          <c:tx>
            <c:strRef>
              <c:f>'7　集計結果＿四半期＿収入のみ（単年度）'!$A$8</c:f>
              <c:strCache>
                <c:ptCount val="1"/>
                <c:pt idx="0">
                  <c:v>その他収入合計（円）</c:v>
                </c:pt>
              </c:strCache>
            </c:strRef>
          </c:tx>
          <c:spPr>
            <a:ln w="28575">
              <a:noFill/>
            </a:ln>
          </c:spPr>
          <c:invertIfNegative val="0"/>
          <c:cat>
            <c:strRef>
              <c:f>'7　集計結果＿四半期＿収入のみ（単年度）'!$B$3:$E$3</c:f>
              <c:strCache>
                <c:ptCount val="4"/>
                <c:pt idx="0">
                  <c:v>1/4期</c:v>
                </c:pt>
                <c:pt idx="1">
                  <c:v>2/4期</c:v>
                </c:pt>
                <c:pt idx="2">
                  <c:v>3/4期</c:v>
                </c:pt>
                <c:pt idx="3">
                  <c:v>4/4期</c:v>
                </c:pt>
              </c:strCache>
            </c:strRef>
          </c:cat>
          <c:val>
            <c:numRef>
              <c:f>'7　集計結果＿四半期＿収入のみ（単年度）'!$B$8:$E$8</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2-0391-4D9F-AFBC-DC2AE609E69D}"/>
            </c:ext>
          </c:extLst>
        </c:ser>
        <c:dLbls>
          <c:showLegendKey val="0"/>
          <c:showVal val="0"/>
          <c:showCatName val="0"/>
          <c:showSerName val="0"/>
          <c:showPercent val="0"/>
          <c:showBubbleSize val="0"/>
        </c:dLbls>
        <c:gapWidth val="120"/>
        <c:axId val="142652928"/>
        <c:axId val="142654848"/>
      </c:barChart>
      <c:lineChart>
        <c:grouping val="standard"/>
        <c:varyColors val="0"/>
        <c:ser>
          <c:idx val="1"/>
          <c:order val="3"/>
          <c:tx>
            <c:strRef>
              <c:f>'7　集計結果＿四半期＿収入のみ（単年度）'!$A$10</c:f>
              <c:strCache>
                <c:ptCount val="1"/>
                <c:pt idx="0">
                  <c:v>収入合計（円）</c:v>
                </c:pt>
              </c:strCache>
            </c:strRef>
          </c:tx>
          <c:spPr>
            <a:ln>
              <a:solidFill>
                <a:schemeClr val="accent1">
                  <a:lumMod val="75000"/>
                </a:schemeClr>
              </a:solidFill>
            </a:ln>
          </c:spPr>
          <c:marker>
            <c:symbol val="circle"/>
            <c:size val="10"/>
            <c:spPr>
              <a:solidFill>
                <a:srgbClr val="376092"/>
              </a:solidFill>
              <a:ln>
                <a:solidFill>
                  <a:schemeClr val="accent1">
                    <a:lumMod val="75000"/>
                  </a:schemeClr>
                </a:solidFill>
              </a:ln>
            </c:spPr>
          </c:marker>
          <c:val>
            <c:numRef>
              <c:f>'7　集計結果＿四半期＿収入のみ（単年度）'!$B$10:$E$10</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3-0391-4D9F-AFBC-DC2AE609E69D}"/>
            </c:ext>
          </c:extLst>
        </c:ser>
        <c:dLbls>
          <c:showLegendKey val="0"/>
          <c:showVal val="0"/>
          <c:showCatName val="0"/>
          <c:showSerName val="0"/>
          <c:showPercent val="0"/>
          <c:showBubbleSize val="0"/>
        </c:dLbls>
        <c:marker val="1"/>
        <c:smooth val="0"/>
        <c:axId val="142652928"/>
        <c:axId val="142654848"/>
      </c:lineChart>
      <c:catAx>
        <c:axId val="142652928"/>
        <c:scaling>
          <c:orientation val="minMax"/>
        </c:scaling>
        <c:delete val="0"/>
        <c:axPos val="b"/>
        <c:numFmt formatCode="General" sourceLinked="0"/>
        <c:majorTickMark val="out"/>
        <c:minorTickMark val="none"/>
        <c:tickLblPos val="nextTo"/>
        <c:spPr>
          <a:ln>
            <a:solidFill>
              <a:schemeClr val="tx1"/>
            </a:solidFill>
          </a:ln>
        </c:spPr>
        <c:crossAx val="142654848"/>
        <c:crosses val="autoZero"/>
        <c:auto val="1"/>
        <c:lblAlgn val="ctr"/>
        <c:lblOffset val="100"/>
        <c:noMultiLvlLbl val="0"/>
      </c:catAx>
      <c:valAx>
        <c:axId val="142654848"/>
        <c:scaling>
          <c:orientation val="minMax"/>
        </c:scaling>
        <c:delete val="0"/>
        <c:axPos val="l"/>
        <c:numFmt formatCode="0&quot;円&quot;" sourceLinked="0"/>
        <c:majorTickMark val="out"/>
        <c:minorTickMark val="none"/>
        <c:tickLblPos val="nextTo"/>
        <c:spPr>
          <a:ln>
            <a:solidFill>
              <a:schemeClr val="tx1"/>
            </a:solidFill>
          </a:ln>
        </c:spPr>
        <c:crossAx val="142652928"/>
        <c:crosses val="autoZero"/>
        <c:crossBetween val="between"/>
      </c:valAx>
      <c:spPr>
        <a:noFill/>
        <a:ln w="25400">
          <a:noFill/>
        </a:ln>
      </c:spPr>
    </c:plotArea>
    <c:legend>
      <c:legendPos val="r"/>
      <c:layout>
        <c:manualLayout>
          <c:xMode val="edge"/>
          <c:yMode val="edge"/>
          <c:x val="0.10714760063195002"/>
          <c:y val="2.4491529467907419E-2"/>
          <c:w val="0.68976276874061637"/>
          <c:h val="0.13859317585301839"/>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77" l="0.70000000000000062" r="0.70000000000000062" t="0.75000000000000477" header="0.30000000000000032" footer="0.30000000000000032"/>
    <c:pageSetup paperSize="9" orientation="landscape" verticalDpi="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92279667472727E-2"/>
          <c:y val="0.12817085732721867"/>
          <c:w val="0.90548403613770045"/>
          <c:h val="0.74069752947707324"/>
        </c:manualLayout>
      </c:layout>
      <c:barChart>
        <c:barDir val="col"/>
        <c:grouping val="clustered"/>
        <c:varyColors val="0"/>
        <c:ser>
          <c:idx val="3"/>
          <c:order val="0"/>
          <c:tx>
            <c:strRef>
              <c:f>'8　集計結果＿月ベース (年度比較）'!$A$92</c:f>
              <c:strCache>
                <c:ptCount val="1"/>
                <c:pt idx="0">
                  <c:v>2年度</c:v>
                </c:pt>
              </c:strCache>
            </c:strRef>
          </c:tx>
          <c:spPr>
            <a:solidFill>
              <a:schemeClr val="accent1">
                <a:lumMod val="75000"/>
              </a:schemeClr>
            </a:solidFill>
            <a:ln w="28575">
              <a:noFill/>
            </a:ln>
          </c:spPr>
          <c:invertIfNegative val="0"/>
          <c:val>
            <c:numRef>
              <c:f>'8　集計結果＿月ベース (年度比較）'!$B$92:$M$92</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9D-405E-BE29-268ADECCC2CF}"/>
            </c:ext>
          </c:extLst>
        </c:ser>
        <c:ser>
          <c:idx val="0"/>
          <c:order val="1"/>
          <c:tx>
            <c:strRef>
              <c:f>'8　集計結果＿月ベース (年度比較）'!$A$88</c:f>
              <c:strCache>
                <c:ptCount val="1"/>
                <c:pt idx="0">
                  <c:v>3年度</c:v>
                </c:pt>
              </c:strCache>
            </c:strRef>
          </c:tx>
          <c:spPr>
            <a:solidFill>
              <a:schemeClr val="accent2">
                <a:lumMod val="75000"/>
              </a:schemeClr>
            </a:solidFill>
          </c:spPr>
          <c:invertIfNegative val="0"/>
          <c:cat>
            <c:strRef>
              <c:f>'8　集計結果＿月ベース (年度比較）'!$B$80:$M$80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(年度比較）'!$B$88:$M$88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29D-405E-BE29-268ADECCC2CF}"/>
            </c:ext>
          </c:extLst>
        </c:ser>
        <c:ser>
          <c:idx val="2"/>
          <c:order val="2"/>
          <c:tx>
            <c:strRef>
              <c:f>'8　集計結果＿月ベース (年度比較）'!$A$84</c:f>
              <c:strCache>
                <c:ptCount val="1"/>
                <c:pt idx="0">
                  <c:v>4年度</c:v>
                </c:pt>
              </c:strCache>
            </c:strRef>
          </c:tx>
          <c:invertIfNegative val="0"/>
          <c:cat>
            <c:strRef>
              <c:f>'8　集計結果＿月ベース (年度比較）'!$B$80:$M$80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(年度比較）'!$B$84:$M$84</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29D-405E-BE29-268ADECCC2CF}"/>
            </c:ext>
          </c:extLst>
        </c:ser>
        <c:dLbls>
          <c:showLegendKey val="0"/>
          <c:showVal val="0"/>
          <c:showCatName val="0"/>
          <c:showSerName val="0"/>
          <c:showPercent val="0"/>
          <c:showBubbleSize val="0"/>
        </c:dLbls>
        <c:gapWidth val="50"/>
        <c:axId val="141687808"/>
        <c:axId val="141697792"/>
      </c:barChart>
      <c:catAx>
        <c:axId val="141687808"/>
        <c:scaling>
          <c:orientation val="minMax"/>
        </c:scaling>
        <c:delete val="0"/>
        <c:axPos val="b"/>
        <c:numFmt formatCode="General" sourceLinked="0"/>
        <c:majorTickMark val="out"/>
        <c:minorTickMark val="none"/>
        <c:tickLblPos val="nextTo"/>
        <c:spPr>
          <a:ln>
            <a:solidFill>
              <a:schemeClr val="tx1"/>
            </a:solidFill>
          </a:ln>
        </c:spPr>
        <c:crossAx val="141697792"/>
        <c:crosses val="autoZero"/>
        <c:auto val="1"/>
        <c:lblAlgn val="ctr"/>
        <c:lblOffset val="100"/>
        <c:noMultiLvlLbl val="0"/>
      </c:catAx>
      <c:valAx>
        <c:axId val="141697792"/>
        <c:scaling>
          <c:orientation val="minMax"/>
        </c:scaling>
        <c:delete val="0"/>
        <c:axPos val="l"/>
        <c:numFmt formatCode="0&quot;円&quot;" sourceLinked="0"/>
        <c:majorTickMark val="out"/>
        <c:minorTickMark val="none"/>
        <c:tickLblPos val="nextTo"/>
        <c:spPr>
          <a:ln>
            <a:solidFill>
              <a:schemeClr val="tx1"/>
            </a:solidFill>
          </a:ln>
        </c:spPr>
        <c:txPr>
          <a:bodyPr/>
          <a:lstStyle/>
          <a:p>
            <a:pPr>
              <a:defRPr sz="900"/>
            </a:pPr>
            <a:endParaRPr lang="ja-JP"/>
          </a:p>
        </c:txPr>
        <c:crossAx val="141687808"/>
        <c:crosses val="autoZero"/>
        <c:crossBetween val="between"/>
      </c:valAx>
      <c:spPr>
        <a:noFill/>
        <a:ln w="25400">
          <a:noFill/>
        </a:ln>
      </c:spPr>
    </c:plotArea>
    <c:legend>
      <c:legendPos val="r"/>
      <c:layout>
        <c:manualLayout>
          <c:xMode val="edge"/>
          <c:yMode val="edge"/>
          <c:x val="6.3473869324728024E-2"/>
          <c:y val="1.8438529553212103E-2"/>
          <c:w val="0.52046908158842231"/>
          <c:h val="0.1094456327258766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77" l="0.70000000000000062" r="0.70000000000000062" t="0.75000000000000477" header="0.30000000000000032" footer="0.30000000000000032"/>
    <c:pageSetup paperSize="9" orientation="landscape" horizontalDpi="0"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41548197758432E-2"/>
          <c:y val="0.1256223879013274"/>
          <c:w val="0.91142964624670864"/>
          <c:h val="0.75870884058796673"/>
        </c:manualLayout>
      </c:layout>
      <c:barChart>
        <c:barDir val="col"/>
        <c:grouping val="clustered"/>
        <c:varyColors val="0"/>
        <c:ser>
          <c:idx val="0"/>
          <c:order val="0"/>
          <c:tx>
            <c:strRef>
              <c:f>'8　集計結果＿月ベース (年度比較）'!$A$62</c:f>
              <c:strCache>
                <c:ptCount val="1"/>
                <c:pt idx="0">
                  <c:v>2年度直接処遇常勤換算（人）</c:v>
                </c:pt>
              </c:strCache>
            </c:strRef>
          </c:tx>
          <c:spPr>
            <a:solidFill>
              <a:schemeClr val="accent1">
                <a:lumMod val="75000"/>
              </a:schemeClr>
            </a:solidFill>
          </c:spPr>
          <c:invertIfNegative val="0"/>
          <c:cat>
            <c:strRef>
              <c:f>'8　集計結果＿月ベース (年度比較）'!$B$57:$M$57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(年度比較）'!$B$62:$M$62</c:f>
              <c:numCache>
                <c:formatCode>#,##0.0;[Red]\-#,##0.0</c:formatCode>
                <c:ptCount val="12"/>
              </c:numCache>
            </c:numRef>
          </c:val>
          <c:extLst>
            <c:ext xmlns:c16="http://schemas.microsoft.com/office/drawing/2014/chart" uri="{C3380CC4-5D6E-409C-BE32-E72D297353CC}">
              <c16:uniqueId val="{00000000-D4D4-432D-82BC-92CCAD5312BF}"/>
            </c:ext>
          </c:extLst>
        </c:ser>
        <c:ser>
          <c:idx val="4"/>
          <c:order val="1"/>
          <c:tx>
            <c:strRef>
              <c:f>'8　集計結果＿月ベース (年度比較）'!$A$60</c:f>
              <c:strCache>
                <c:ptCount val="1"/>
                <c:pt idx="0">
                  <c:v>3年度直接処遇常勤換算（人）</c:v>
                </c:pt>
              </c:strCache>
            </c:strRef>
          </c:tx>
          <c:spPr>
            <a:solidFill>
              <a:schemeClr val="accent2">
                <a:lumMod val="75000"/>
              </a:schemeClr>
            </a:solidFill>
          </c:spPr>
          <c:invertIfNegative val="0"/>
          <c:cat>
            <c:strRef>
              <c:f>'8　集計結果＿月ベース (年度比較）'!$B$57:$M$57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(年度比較）'!$B$60:$M$60</c:f>
              <c:numCache>
                <c:formatCode>#,##0.0;[Red]\-#,##0.0</c:formatCode>
                <c:ptCount val="12"/>
              </c:numCache>
            </c:numRef>
          </c:val>
          <c:extLst>
            <c:ext xmlns:c16="http://schemas.microsoft.com/office/drawing/2014/chart" uri="{C3380CC4-5D6E-409C-BE32-E72D297353CC}">
              <c16:uniqueId val="{00000001-D4D4-432D-82BC-92CCAD5312BF}"/>
            </c:ext>
          </c:extLst>
        </c:ser>
        <c:ser>
          <c:idx val="7"/>
          <c:order val="2"/>
          <c:tx>
            <c:strRef>
              <c:f>'8　集計結果＿月ベース (年度比較）'!$A$58</c:f>
              <c:strCache>
                <c:ptCount val="1"/>
                <c:pt idx="0">
                  <c:v>4年度直接処遇常勤換算（人）</c:v>
                </c:pt>
              </c:strCache>
            </c:strRef>
          </c:tx>
          <c:spPr>
            <a:solidFill>
              <a:schemeClr val="accent3">
                <a:lumMod val="75000"/>
              </a:schemeClr>
            </a:solidFill>
          </c:spPr>
          <c:invertIfNegative val="0"/>
          <c:cat>
            <c:strRef>
              <c:f>'8　集計結果＿月ベース (年度比較）'!$B$57:$M$57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(年度比較）'!$B$58:$M$58</c:f>
              <c:numCache>
                <c:formatCode>#,##0.0;[Red]\-#,##0.0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4D4-432D-82BC-92CCAD5312BF}"/>
            </c:ext>
          </c:extLst>
        </c:ser>
        <c:dLbls>
          <c:showLegendKey val="0"/>
          <c:showVal val="0"/>
          <c:showCatName val="0"/>
          <c:showSerName val="0"/>
          <c:showPercent val="0"/>
          <c:showBubbleSize val="0"/>
        </c:dLbls>
        <c:gapWidth val="53"/>
        <c:axId val="141736960"/>
        <c:axId val="141738752"/>
      </c:barChart>
      <c:catAx>
        <c:axId val="141736960"/>
        <c:scaling>
          <c:orientation val="minMax"/>
        </c:scaling>
        <c:delete val="0"/>
        <c:axPos val="b"/>
        <c:numFmt formatCode="General"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141738752"/>
        <c:crosses val="autoZero"/>
        <c:auto val="1"/>
        <c:lblAlgn val="ctr"/>
        <c:lblOffset val="100"/>
        <c:noMultiLvlLbl val="0"/>
      </c:catAx>
      <c:valAx>
        <c:axId val="141738752"/>
        <c:scaling>
          <c:orientation val="minMax"/>
        </c:scaling>
        <c:delete val="0"/>
        <c:axPos val="l"/>
        <c:numFmt formatCode="0.0&quot;人&quot;"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141736960"/>
        <c:crosses val="autoZero"/>
        <c:crossBetween val="between"/>
        <c:minorUnit val="5.0000000000000024E-2"/>
      </c:valAx>
    </c:plotArea>
    <c:legend>
      <c:legendPos val="r"/>
      <c:layout>
        <c:manualLayout>
          <c:xMode val="edge"/>
          <c:yMode val="edge"/>
          <c:x val="8.491419827527158E-2"/>
          <c:y val="2.6846996231826112E-2"/>
          <c:w val="0.88088767987645777"/>
          <c:h val="6.8617395548034879E-2"/>
        </c:manualLayout>
      </c:layout>
      <c:overlay val="0"/>
      <c:txPr>
        <a:bodyPr/>
        <a:lstStyle/>
        <a:p>
          <a:pPr>
            <a:defRPr sz="11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4803149606299302" l="0.70866141732283572" r="0.70866141732283572" t="0.74803149606299302" header="0.31496062992126062" footer="0.31496062992126062"/>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79788991317332E-2"/>
          <c:y val="0.15073690919620303"/>
          <c:w val="0.90789755030497465"/>
          <c:h val="0.70187679686937865"/>
        </c:manualLayout>
      </c:layout>
      <c:barChart>
        <c:barDir val="col"/>
        <c:grouping val="clustered"/>
        <c:varyColors val="0"/>
        <c:ser>
          <c:idx val="0"/>
          <c:order val="0"/>
          <c:tx>
            <c:strRef>
              <c:f>'8　集計結果＿月ベース (年度比較）'!$A$45</c:f>
              <c:strCache>
                <c:ptCount val="1"/>
                <c:pt idx="0">
                  <c:v>2年度</c:v>
                </c:pt>
              </c:strCache>
            </c:strRef>
          </c:tx>
          <c:spPr>
            <a:solidFill>
              <a:schemeClr val="accent1">
                <a:lumMod val="75000"/>
              </a:schemeClr>
            </a:solidFill>
          </c:spPr>
          <c:invertIfNegative val="0"/>
          <c:cat>
            <c:strRef>
              <c:f>'8　集計結果＿月ベース (年度比較）'!$B$30:$M$30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(年度比較）'!$B$45:$M$45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CF2-4CE3-860F-5A2C20746001}"/>
            </c:ext>
          </c:extLst>
        </c:ser>
        <c:ser>
          <c:idx val="1"/>
          <c:order val="1"/>
          <c:tx>
            <c:strRef>
              <c:f>'8　集計結果＿月ベース (年度比較）'!$A$40</c:f>
              <c:strCache>
                <c:ptCount val="1"/>
                <c:pt idx="0">
                  <c:v>3年度</c:v>
                </c:pt>
              </c:strCache>
            </c:strRef>
          </c:tx>
          <c:spPr>
            <a:solidFill>
              <a:schemeClr val="accent2">
                <a:lumMod val="75000"/>
              </a:schemeClr>
            </a:solidFill>
          </c:spPr>
          <c:invertIfNegative val="0"/>
          <c:cat>
            <c:strRef>
              <c:f>'8　集計結果＿月ベース (年度比較）'!$B$30:$M$30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(年度比較）'!$B$40:$M$40</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CF2-4CE3-860F-5A2C20746001}"/>
            </c:ext>
          </c:extLst>
        </c:ser>
        <c:ser>
          <c:idx val="3"/>
          <c:order val="2"/>
          <c:tx>
            <c:strRef>
              <c:f>'8　集計結果＿月ベース (年度比較）'!$A$35</c:f>
              <c:strCache>
                <c:ptCount val="1"/>
                <c:pt idx="0">
                  <c:v>4年度</c:v>
                </c:pt>
              </c:strCache>
            </c:strRef>
          </c:tx>
          <c:spPr>
            <a:solidFill>
              <a:schemeClr val="accent3">
                <a:lumMod val="75000"/>
              </a:schemeClr>
            </a:solidFill>
          </c:spPr>
          <c:invertIfNegative val="0"/>
          <c:cat>
            <c:strRef>
              <c:f>'8　集計結果＿月ベース (年度比較）'!$B$30:$M$30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(年度比較）'!$B$35:$M$35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CF2-4CE3-860F-5A2C20746001}"/>
            </c:ext>
          </c:extLst>
        </c:ser>
        <c:dLbls>
          <c:showLegendKey val="0"/>
          <c:showVal val="0"/>
          <c:showCatName val="0"/>
          <c:showSerName val="0"/>
          <c:showPercent val="0"/>
          <c:showBubbleSize val="0"/>
        </c:dLbls>
        <c:gapWidth val="100"/>
        <c:axId val="141777920"/>
        <c:axId val="141792000"/>
      </c:barChart>
      <c:catAx>
        <c:axId val="141777920"/>
        <c:scaling>
          <c:orientation val="minMax"/>
        </c:scaling>
        <c:delete val="0"/>
        <c:axPos val="b"/>
        <c:numFmt formatCode="General" sourceLinked="0"/>
        <c:majorTickMark val="out"/>
        <c:minorTickMark val="none"/>
        <c:tickLblPos val="nextTo"/>
        <c:spPr>
          <a:ln>
            <a:solidFill>
              <a:schemeClr val="tx1"/>
            </a:solidFill>
          </a:ln>
        </c:spPr>
        <c:crossAx val="141792000"/>
        <c:crosses val="autoZero"/>
        <c:auto val="1"/>
        <c:lblAlgn val="ctr"/>
        <c:lblOffset val="100"/>
        <c:noMultiLvlLbl val="0"/>
      </c:catAx>
      <c:valAx>
        <c:axId val="141792000"/>
        <c:scaling>
          <c:orientation val="minMax"/>
        </c:scaling>
        <c:delete val="0"/>
        <c:axPos val="l"/>
        <c:numFmt formatCode="0&quot;回&quot;" sourceLinked="0"/>
        <c:majorTickMark val="out"/>
        <c:minorTickMark val="none"/>
        <c:tickLblPos val="nextTo"/>
        <c:spPr>
          <a:ln>
            <a:solidFill>
              <a:schemeClr val="tx1"/>
            </a:solidFill>
          </a:ln>
        </c:spPr>
        <c:crossAx val="141777920"/>
        <c:crosses val="autoZero"/>
        <c:crossBetween val="between"/>
      </c:valAx>
      <c:spPr>
        <a:noFill/>
        <a:ln w="25400">
          <a:noFill/>
        </a:ln>
      </c:spPr>
    </c:plotArea>
    <c:legend>
      <c:legendPos val="r"/>
      <c:layout>
        <c:manualLayout>
          <c:xMode val="edge"/>
          <c:yMode val="edge"/>
          <c:x val="6.8907813536602414E-2"/>
          <c:y val="3.1341585036802268E-2"/>
          <c:w val="0.46377802227676435"/>
          <c:h val="0.11133445500245008"/>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33" l="0.70000000000000062" r="0.70000000000000062" t="0.75000000000000433" header="0.30000000000000032" footer="0.30000000000000032"/>
    <c:pageSetup paperSize="9" orientation="landscape" verticalDpi="0"/>
  </c:printSettings>
</c:chartSpace>
</file>

<file path=xl/ctrlProps/ctrlProp1.xml><?xml version="1.0" encoding="utf-8"?>
<formControlPr xmlns="http://schemas.microsoft.com/office/spreadsheetml/2009/9/main" objectType="Radio" firstButton="1" fmlaLink="$S$11" lockText="1" noThreeD="1"/>
</file>

<file path=xl/ctrlProps/ctrlProp10.xml><?xml version="1.0" encoding="utf-8"?>
<formControlPr xmlns="http://schemas.microsoft.com/office/spreadsheetml/2009/9/main" objectType="Radio" checked="Checked"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Q$20"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Q$4"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Q$12"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xdr:colOff>
          <xdr:row>10</xdr:row>
          <xdr:rowOff>83820</xdr:rowOff>
        </xdr:from>
        <xdr:to>
          <xdr:col>6</xdr:col>
          <xdr:colOff>220980</xdr:colOff>
          <xdr:row>10</xdr:row>
          <xdr:rowOff>457200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10</xdr:row>
          <xdr:rowOff>83820</xdr:rowOff>
        </xdr:from>
        <xdr:to>
          <xdr:col>9</xdr:col>
          <xdr:colOff>228600</xdr:colOff>
          <xdr:row>10</xdr:row>
          <xdr:rowOff>457200</xdr:rowOff>
        </xdr:to>
        <xdr:sp macro="" textlink="">
          <xdr:nvSpPr>
            <xdr:cNvPr id="6149" name="Option Button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388620</xdr:colOff>
          <xdr:row>10</xdr:row>
          <xdr:rowOff>30480</xdr:rowOff>
        </xdr:from>
        <xdr:to>
          <xdr:col>9</xdr:col>
          <xdr:colOff>426720</xdr:colOff>
          <xdr:row>11</xdr:row>
          <xdr:rowOff>7620</xdr:rowOff>
        </xdr:to>
        <xdr:sp macro="" textlink="">
          <xdr:nvSpPr>
            <xdr:cNvPr id="6150" name="Group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223121</xdr:colOff>
      <xdr:row>10</xdr:row>
      <xdr:rowOff>66262</xdr:rowOff>
    </xdr:from>
    <xdr:to>
      <xdr:col>6</xdr:col>
      <xdr:colOff>587790</xdr:colOff>
      <xdr:row>31</xdr:row>
      <xdr:rowOff>12052</xdr:rowOff>
    </xdr:to>
    <xdr:graphicFrame macro="">
      <xdr:nvGraphicFramePr>
        <xdr:cNvPr id="13" name="グラフ 12">
          <a:extLst>
            <a:ext uri="{FF2B5EF4-FFF2-40B4-BE49-F238E27FC236}">
              <a16:creationId xmlns:a16="http://schemas.microsoft.com/office/drawing/2014/main" id="{00000000-0008-0000-0F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236054</xdr:colOff>
      <xdr:row>7</xdr:row>
      <xdr:rowOff>154057</xdr:rowOff>
    </xdr:from>
    <xdr:to>
      <xdr:col>2</xdr:col>
      <xdr:colOff>182219</xdr:colOff>
      <xdr:row>9</xdr:row>
      <xdr:rowOff>154056</xdr:rowOff>
    </xdr:to>
    <xdr:sp macro="" textlink="">
      <xdr:nvSpPr>
        <xdr:cNvPr id="14" name="角丸四角形 13">
          <a:extLst>
            <a:ext uri="{FF2B5EF4-FFF2-40B4-BE49-F238E27FC236}">
              <a16:creationId xmlns:a16="http://schemas.microsoft.com/office/drawing/2014/main" id="{00000000-0008-0000-0F00-00000E000000}"/>
            </a:ext>
          </a:extLst>
        </xdr:cNvPr>
        <xdr:cNvSpPr/>
      </xdr:nvSpPr>
      <xdr:spPr>
        <a:xfrm>
          <a:off x="236054" y="2357231"/>
          <a:ext cx="1354208" cy="347868"/>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latin typeface="メイリオ" pitchFamily="50" charset="-128"/>
              <a:ea typeface="メイリオ" pitchFamily="50" charset="-128"/>
            </a:rPr>
            <a:t>全　国</a:t>
          </a:r>
        </a:p>
      </xdr:txBody>
    </xdr:sp>
    <xdr:clientData/>
  </xdr:twoCellAnchor>
  <xdr:twoCellAnchor>
    <xdr:from>
      <xdr:col>6</xdr:col>
      <xdr:colOff>677931</xdr:colOff>
      <xdr:row>7</xdr:row>
      <xdr:rowOff>137076</xdr:rowOff>
    </xdr:from>
    <xdr:to>
      <xdr:col>8</xdr:col>
      <xdr:colOff>624095</xdr:colOff>
      <xdr:row>9</xdr:row>
      <xdr:rowOff>137076</xdr:rowOff>
    </xdr:to>
    <xdr:sp macro="" textlink="">
      <xdr:nvSpPr>
        <xdr:cNvPr id="19" name="角丸四角形 18">
          <a:extLst>
            <a:ext uri="{FF2B5EF4-FFF2-40B4-BE49-F238E27FC236}">
              <a16:creationId xmlns:a16="http://schemas.microsoft.com/office/drawing/2014/main" id="{00000000-0008-0000-0F00-000013000000}"/>
            </a:ext>
          </a:extLst>
        </xdr:cNvPr>
        <xdr:cNvSpPr/>
      </xdr:nvSpPr>
      <xdr:spPr>
        <a:xfrm>
          <a:off x="4893779" y="2340250"/>
          <a:ext cx="1354207" cy="347869"/>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kumimoji="1" lang="ja-JP" altLang="en-US" sz="1100" b="1">
              <a:latin typeface="メイリオ" pitchFamily="50" charset="-128"/>
              <a:ea typeface="メイリオ" pitchFamily="50" charset="-128"/>
            </a:rPr>
            <a:t>都  道 府 県</a:t>
          </a:r>
        </a:p>
      </xdr:txBody>
    </xdr:sp>
    <xdr:clientData/>
  </xdr:twoCellAnchor>
  <xdr:twoCellAnchor>
    <xdr:from>
      <xdr:col>2</xdr:col>
      <xdr:colOff>626165</xdr:colOff>
      <xdr:row>10</xdr:row>
      <xdr:rowOff>129208</xdr:rowOff>
    </xdr:from>
    <xdr:to>
      <xdr:col>4</xdr:col>
      <xdr:colOff>464240</xdr:colOff>
      <xdr:row>12</xdr:row>
      <xdr:rowOff>50524</xdr:rowOff>
    </xdr:to>
    <xdr:sp macro="" textlink="">
      <xdr:nvSpPr>
        <xdr:cNvPr id="21" name="テキスト ボックス 20">
          <a:extLst>
            <a:ext uri="{FF2B5EF4-FFF2-40B4-BE49-F238E27FC236}">
              <a16:creationId xmlns:a16="http://schemas.microsoft.com/office/drawing/2014/main" id="{00000000-0008-0000-0F00-000015000000}"/>
            </a:ext>
          </a:extLst>
        </xdr:cNvPr>
        <xdr:cNvSpPr txBox="1"/>
      </xdr:nvSpPr>
      <xdr:spPr>
        <a:xfrm>
          <a:off x="2035865" y="2605708"/>
          <a:ext cx="1247775" cy="264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900">
              <a:latin typeface="ＭＳ Ｐゴシック" pitchFamily="50" charset="-128"/>
              <a:ea typeface="ＭＳ Ｐゴシック" pitchFamily="50" charset="-128"/>
            </a:rPr>
            <a:t>利用者一人当たり</a:t>
          </a:r>
        </a:p>
      </xdr:txBody>
    </xdr:sp>
    <xdr:clientData/>
  </xdr:twoCellAnchor>
  <xdr:twoCellAnchor>
    <xdr:from>
      <xdr:col>10</xdr:col>
      <xdr:colOff>289891</xdr:colOff>
      <xdr:row>19</xdr:row>
      <xdr:rowOff>24848</xdr:rowOff>
    </xdr:from>
    <xdr:to>
      <xdr:col>10</xdr:col>
      <xdr:colOff>392468</xdr:colOff>
      <xdr:row>19</xdr:row>
      <xdr:rowOff>145010</xdr:rowOff>
    </xdr:to>
    <xdr:sp macro="" textlink="">
      <xdr:nvSpPr>
        <xdr:cNvPr id="23" name="フローチャート : 結合子 22">
          <a:extLst>
            <a:ext uri="{FF2B5EF4-FFF2-40B4-BE49-F238E27FC236}">
              <a16:creationId xmlns:a16="http://schemas.microsoft.com/office/drawing/2014/main" id="{00000000-0008-0000-0F00-000017000000}"/>
            </a:ext>
          </a:extLst>
        </xdr:cNvPr>
        <xdr:cNvSpPr/>
      </xdr:nvSpPr>
      <xdr:spPr>
        <a:xfrm>
          <a:off x="7330108" y="4348370"/>
          <a:ext cx="102577" cy="120162"/>
        </a:xfrm>
        <a:prstGeom prst="flowChartConnector">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505239</xdr:colOff>
      <xdr:row>16</xdr:row>
      <xdr:rowOff>124239</xdr:rowOff>
    </xdr:from>
    <xdr:to>
      <xdr:col>9</xdr:col>
      <xdr:colOff>654325</xdr:colOff>
      <xdr:row>17</xdr:row>
      <xdr:rowOff>132522</xdr:rowOff>
    </xdr:to>
    <xdr:sp macro="" textlink="">
      <xdr:nvSpPr>
        <xdr:cNvPr id="24" name="フローチャート : 判断 23">
          <a:extLst>
            <a:ext uri="{FF2B5EF4-FFF2-40B4-BE49-F238E27FC236}">
              <a16:creationId xmlns:a16="http://schemas.microsoft.com/office/drawing/2014/main" id="{00000000-0008-0000-0F00-000018000000}"/>
            </a:ext>
          </a:extLst>
        </xdr:cNvPr>
        <xdr:cNvSpPr/>
      </xdr:nvSpPr>
      <xdr:spPr>
        <a:xfrm>
          <a:off x="6841435" y="3925956"/>
          <a:ext cx="149086" cy="182218"/>
        </a:xfrm>
        <a:prstGeom prst="flowChartDecision">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231914</xdr:colOff>
      <xdr:row>17</xdr:row>
      <xdr:rowOff>66262</xdr:rowOff>
    </xdr:from>
    <xdr:to>
      <xdr:col>6</xdr:col>
      <xdr:colOff>488675</xdr:colOff>
      <xdr:row>23</xdr:row>
      <xdr:rowOff>41414</xdr:rowOff>
    </xdr:to>
    <xdr:sp macro="" textlink="">
      <xdr:nvSpPr>
        <xdr:cNvPr id="26" name="テキスト ボックス 25">
          <a:extLst>
            <a:ext uri="{FF2B5EF4-FFF2-40B4-BE49-F238E27FC236}">
              <a16:creationId xmlns:a16="http://schemas.microsoft.com/office/drawing/2014/main" id="{00000000-0008-0000-0F00-00001A000000}"/>
            </a:ext>
          </a:extLst>
        </xdr:cNvPr>
        <xdr:cNvSpPr txBox="1"/>
      </xdr:nvSpPr>
      <xdr:spPr>
        <a:xfrm>
          <a:off x="4447762" y="4008784"/>
          <a:ext cx="256761" cy="1018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latin typeface="ＭＳ Ｐゴシック" pitchFamily="50" charset="-128"/>
              <a:ea typeface="ＭＳ Ｐゴシック" pitchFamily="50" charset="-128"/>
            </a:rPr>
            <a:t>平均介護度</a:t>
          </a:r>
        </a:p>
      </xdr:txBody>
    </xdr:sp>
    <xdr:clientData/>
  </xdr:twoCellAnchor>
  <xdr:twoCellAnchor>
    <xdr:from>
      <xdr:col>6</xdr:col>
      <xdr:colOff>654326</xdr:colOff>
      <xdr:row>10</xdr:row>
      <xdr:rowOff>66261</xdr:rowOff>
    </xdr:from>
    <xdr:to>
      <xdr:col>13</xdr:col>
      <xdr:colOff>463826</xdr:colOff>
      <xdr:row>31</xdr:row>
      <xdr:rowOff>8282</xdr:rowOff>
    </xdr:to>
    <xdr:graphicFrame macro="">
      <xdr:nvGraphicFramePr>
        <xdr:cNvPr id="27" name="グラフ 26">
          <a:extLst>
            <a:ext uri="{FF2B5EF4-FFF2-40B4-BE49-F238E27FC236}">
              <a16:creationId xmlns:a16="http://schemas.microsoft.com/office/drawing/2014/main" id="{00000000-0008-0000-0F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307730</xdr:colOff>
      <xdr:row>10</xdr:row>
      <xdr:rowOff>95250</xdr:rowOff>
    </xdr:from>
    <xdr:to>
      <xdr:col>11</xdr:col>
      <xdr:colOff>145805</xdr:colOff>
      <xdr:row>12</xdr:row>
      <xdr:rowOff>16566</xdr:rowOff>
    </xdr:to>
    <xdr:sp macro="" textlink="">
      <xdr:nvSpPr>
        <xdr:cNvPr id="28" name="テキスト ボックス 27">
          <a:extLst>
            <a:ext uri="{FF2B5EF4-FFF2-40B4-BE49-F238E27FC236}">
              <a16:creationId xmlns:a16="http://schemas.microsoft.com/office/drawing/2014/main" id="{00000000-0008-0000-0F00-00001C000000}"/>
            </a:ext>
          </a:extLst>
        </xdr:cNvPr>
        <xdr:cNvSpPr txBox="1"/>
      </xdr:nvSpPr>
      <xdr:spPr>
        <a:xfrm>
          <a:off x="6638192" y="2828192"/>
          <a:ext cx="1244844" cy="258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900">
              <a:latin typeface="ＭＳ Ｐゴシック" pitchFamily="50" charset="-128"/>
              <a:ea typeface="ＭＳ Ｐゴシック" pitchFamily="50" charset="-128"/>
            </a:rPr>
            <a:t>利用者一人当たり</a:t>
          </a:r>
        </a:p>
      </xdr:txBody>
    </xdr:sp>
    <xdr:clientData/>
  </xdr:twoCellAnchor>
  <xdr:twoCellAnchor>
    <xdr:from>
      <xdr:col>13</xdr:col>
      <xdr:colOff>125515</xdr:colOff>
      <xdr:row>17</xdr:row>
      <xdr:rowOff>106719</xdr:rowOff>
    </xdr:from>
    <xdr:to>
      <xdr:col>13</xdr:col>
      <xdr:colOff>382913</xdr:colOff>
      <xdr:row>23</xdr:row>
      <xdr:rowOff>76456</xdr:rowOff>
    </xdr:to>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9269515" y="4049241"/>
          <a:ext cx="257398" cy="1013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latin typeface="ＭＳ Ｐゴシック" pitchFamily="50" charset="-128"/>
              <a:ea typeface="ＭＳ Ｐゴシック" pitchFamily="50" charset="-128"/>
            </a:rPr>
            <a:t>平均介護度</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205887</xdr:colOff>
      <xdr:row>2</xdr:row>
      <xdr:rowOff>35169</xdr:rowOff>
    </xdr:from>
    <xdr:to>
      <xdr:col>2</xdr:col>
      <xdr:colOff>564906</xdr:colOff>
      <xdr:row>2</xdr:row>
      <xdr:rowOff>245452</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2587137" y="597144"/>
          <a:ext cx="359019" cy="210283"/>
        </a:xfrm>
        <a:prstGeom prst="rect">
          <a:avLst/>
        </a:prstGeom>
        <a:solidFill>
          <a:srgbClr val="C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latin typeface="メイリオ" pitchFamily="50" charset="-128"/>
            <a:ea typeface="メイリオ"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3</xdr:row>
          <xdr:rowOff>30480</xdr:rowOff>
        </xdr:from>
        <xdr:to>
          <xdr:col>1</xdr:col>
          <xdr:colOff>655320</xdr:colOff>
          <xdr:row>3</xdr:row>
          <xdr:rowOff>426720</xdr:rowOff>
        </xdr:to>
        <xdr:sp macro="" textlink="">
          <xdr:nvSpPr>
            <xdr:cNvPr id="12346" name="Option Button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xdr:row>
          <xdr:rowOff>7620</xdr:rowOff>
        </xdr:from>
        <xdr:to>
          <xdr:col>7</xdr:col>
          <xdr:colOff>327660</xdr:colOff>
          <xdr:row>3</xdr:row>
          <xdr:rowOff>403860</xdr:rowOff>
        </xdr:to>
        <xdr:sp macro="" textlink="">
          <xdr:nvSpPr>
            <xdr:cNvPr id="12347" name="Option Button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xdr:row>
          <xdr:rowOff>38100</xdr:rowOff>
        </xdr:from>
        <xdr:to>
          <xdr:col>12</xdr:col>
          <xdr:colOff>198120</xdr:colOff>
          <xdr:row>3</xdr:row>
          <xdr:rowOff>426720</xdr:rowOff>
        </xdr:to>
        <xdr:sp macro="" textlink="">
          <xdr:nvSpPr>
            <xdr:cNvPr id="12348" name="Option Button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198120</xdr:rowOff>
        </xdr:from>
        <xdr:to>
          <xdr:col>12</xdr:col>
          <xdr:colOff>297180</xdr:colOff>
          <xdr:row>4</xdr:row>
          <xdr:rowOff>38100</xdr:rowOff>
        </xdr:to>
        <xdr:sp macro="" textlink="">
          <xdr:nvSpPr>
            <xdr:cNvPr id="12349" name="Group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22860</xdr:rowOff>
        </xdr:from>
        <xdr:to>
          <xdr:col>0</xdr:col>
          <xdr:colOff>1356360</xdr:colOff>
          <xdr:row>11</xdr:row>
          <xdr:rowOff>403860</xdr:rowOff>
        </xdr:to>
        <xdr:sp macro="" textlink="">
          <xdr:nvSpPr>
            <xdr:cNvPr id="12410" name="Option Button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11</xdr:row>
          <xdr:rowOff>22860</xdr:rowOff>
        </xdr:from>
        <xdr:to>
          <xdr:col>5</xdr:col>
          <xdr:colOff>480060</xdr:colOff>
          <xdr:row>11</xdr:row>
          <xdr:rowOff>403860</xdr:rowOff>
        </xdr:to>
        <xdr:sp macro="" textlink="">
          <xdr:nvSpPr>
            <xdr:cNvPr id="12411" name="Option Button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11</xdr:row>
          <xdr:rowOff>30480</xdr:rowOff>
        </xdr:from>
        <xdr:to>
          <xdr:col>11</xdr:col>
          <xdr:colOff>365760</xdr:colOff>
          <xdr:row>11</xdr:row>
          <xdr:rowOff>419100</xdr:rowOff>
        </xdr:to>
        <xdr:sp macro="" textlink="">
          <xdr:nvSpPr>
            <xdr:cNvPr id="12412" name="Option Button 124" hidden="1">
              <a:extLst>
                <a:ext uri="{63B3BB69-23CF-44E3-9099-C40C66FF867C}">
                  <a14:compatExt spid="_x0000_s12412"/>
                </a:ext>
                <a:ext uri="{FF2B5EF4-FFF2-40B4-BE49-F238E27FC236}">
                  <a16:creationId xmlns:a16="http://schemas.microsoft.com/office/drawing/2014/main" id="{00000000-0008-0000-04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11</xdr:row>
          <xdr:rowOff>7620</xdr:rowOff>
        </xdr:from>
        <xdr:to>
          <xdr:col>12</xdr:col>
          <xdr:colOff>373380</xdr:colOff>
          <xdr:row>12</xdr:row>
          <xdr:rowOff>0</xdr:rowOff>
        </xdr:to>
        <xdr:sp macro="" textlink="">
          <xdr:nvSpPr>
            <xdr:cNvPr id="12414" name="Group Box 126" hidden="1">
              <a:extLst>
                <a:ext uri="{63B3BB69-23CF-44E3-9099-C40C66FF867C}">
                  <a14:compatExt spid="_x0000_s12414"/>
                </a:ext>
                <a:ext uri="{FF2B5EF4-FFF2-40B4-BE49-F238E27FC236}">
                  <a16:creationId xmlns:a16="http://schemas.microsoft.com/office/drawing/2014/main" id="{00000000-0008-0000-0400-00007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68580</xdr:rowOff>
        </xdr:from>
        <xdr:to>
          <xdr:col>0</xdr:col>
          <xdr:colOff>1478280</xdr:colOff>
          <xdr:row>19</xdr:row>
          <xdr:rowOff>388620</xdr:rowOff>
        </xdr:to>
        <xdr:sp macro="" textlink="">
          <xdr:nvSpPr>
            <xdr:cNvPr id="12415" name="Option Button 127" hidden="1">
              <a:extLst>
                <a:ext uri="{63B3BB69-23CF-44E3-9099-C40C66FF867C}">
                  <a14:compatExt spid="_x0000_s12415"/>
                </a:ext>
                <a:ext uri="{FF2B5EF4-FFF2-40B4-BE49-F238E27FC236}">
                  <a16:creationId xmlns:a16="http://schemas.microsoft.com/office/drawing/2014/main" id="{00000000-0008-0000-04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19</xdr:row>
          <xdr:rowOff>68580</xdr:rowOff>
        </xdr:from>
        <xdr:to>
          <xdr:col>5</xdr:col>
          <xdr:colOff>617220</xdr:colOff>
          <xdr:row>19</xdr:row>
          <xdr:rowOff>388620</xdr:rowOff>
        </xdr:to>
        <xdr:sp macro="" textlink="">
          <xdr:nvSpPr>
            <xdr:cNvPr id="12416" name="Option Button 128" hidden="1">
              <a:extLst>
                <a:ext uri="{63B3BB69-23CF-44E3-9099-C40C66FF867C}">
                  <a14:compatExt spid="_x0000_s12416"/>
                </a:ext>
                <a:ext uri="{FF2B5EF4-FFF2-40B4-BE49-F238E27FC236}">
                  <a16:creationId xmlns:a16="http://schemas.microsoft.com/office/drawing/2014/main" id="{00000000-0008-0000-04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19</xdr:row>
          <xdr:rowOff>60960</xdr:rowOff>
        </xdr:from>
        <xdr:to>
          <xdr:col>11</xdr:col>
          <xdr:colOff>495300</xdr:colOff>
          <xdr:row>19</xdr:row>
          <xdr:rowOff>381000</xdr:rowOff>
        </xdr:to>
        <xdr:sp macro="" textlink="">
          <xdr:nvSpPr>
            <xdr:cNvPr id="12417" name="Option Button 129" hidden="1">
              <a:extLst>
                <a:ext uri="{63B3BB69-23CF-44E3-9099-C40C66FF867C}">
                  <a14:compatExt spid="_x0000_s12417"/>
                </a:ext>
                <a:ext uri="{FF2B5EF4-FFF2-40B4-BE49-F238E27FC236}">
                  <a16:creationId xmlns:a16="http://schemas.microsoft.com/office/drawing/2014/main" id="{00000000-0008-0000-04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236220</xdr:rowOff>
        </xdr:from>
        <xdr:to>
          <xdr:col>12</xdr:col>
          <xdr:colOff>525780</xdr:colOff>
          <xdr:row>20</xdr:row>
          <xdr:rowOff>38100</xdr:rowOff>
        </xdr:to>
        <xdr:sp macro="" textlink="">
          <xdr:nvSpPr>
            <xdr:cNvPr id="12418" name="Group Box 130" hidden="1">
              <a:extLst>
                <a:ext uri="{63B3BB69-23CF-44E3-9099-C40C66FF867C}">
                  <a14:compatExt spid="_x0000_s12418"/>
                </a:ext>
                <a:ext uri="{FF2B5EF4-FFF2-40B4-BE49-F238E27FC236}">
                  <a16:creationId xmlns:a16="http://schemas.microsoft.com/office/drawing/2014/main" id="{00000000-0008-0000-0400-00008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130</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170729</xdr:colOff>
      <xdr:row>11</xdr:row>
      <xdr:rowOff>123263</xdr:rowOff>
    </xdr:from>
    <xdr:to>
      <xdr:col>13</xdr:col>
      <xdr:colOff>533399</xdr:colOff>
      <xdr:row>22</xdr:row>
      <xdr:rowOff>142875</xdr:rowOff>
    </xdr:to>
    <xdr:graphicFrame macro="">
      <xdr:nvGraphicFramePr>
        <xdr:cNvPr id="2" name="グラフ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145678</xdr:colOff>
      <xdr:row>127</xdr:row>
      <xdr:rowOff>168089</xdr:rowOff>
    </xdr:from>
    <xdr:to>
      <xdr:col>13</xdr:col>
      <xdr:colOff>326572</xdr:colOff>
      <xdr:row>137</xdr:row>
      <xdr:rowOff>190500</xdr:rowOff>
    </xdr:to>
    <xdr:graphicFrame macro="">
      <xdr:nvGraphicFramePr>
        <xdr:cNvPr id="5" name="グラフ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133269</xdr:colOff>
      <xdr:row>100</xdr:row>
      <xdr:rowOff>155761</xdr:rowOff>
    </xdr:from>
    <xdr:to>
      <xdr:col>13</xdr:col>
      <xdr:colOff>504265</xdr:colOff>
      <xdr:row>116</xdr:row>
      <xdr:rowOff>44823</xdr:rowOff>
    </xdr:to>
    <xdr:graphicFrame macro="">
      <xdr:nvGraphicFramePr>
        <xdr:cNvPr id="7" name="グラフ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99652</xdr:colOff>
      <xdr:row>76</xdr:row>
      <xdr:rowOff>168089</xdr:rowOff>
    </xdr:from>
    <xdr:to>
      <xdr:col>13</xdr:col>
      <xdr:colOff>514350</xdr:colOff>
      <xdr:row>91</xdr:row>
      <xdr:rowOff>95251</xdr:rowOff>
    </xdr:to>
    <xdr:graphicFrame macro="">
      <xdr:nvGraphicFramePr>
        <xdr:cNvPr id="14" name="グラフ 13">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123264</xdr:colOff>
      <xdr:row>52</xdr:row>
      <xdr:rowOff>190500</xdr:rowOff>
    </xdr:from>
    <xdr:to>
      <xdr:col>13</xdr:col>
      <xdr:colOff>523875</xdr:colOff>
      <xdr:row>68</xdr:row>
      <xdr:rowOff>85725</xdr:rowOff>
    </xdr:to>
    <xdr:graphicFrame macro="">
      <xdr:nvGraphicFramePr>
        <xdr:cNvPr id="9" name="グラフ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78443</xdr:colOff>
      <xdr:row>12</xdr:row>
      <xdr:rowOff>246530</xdr:rowOff>
    </xdr:from>
    <xdr:to>
      <xdr:col>11</xdr:col>
      <xdr:colOff>470647</xdr:colOff>
      <xdr:row>21</xdr:row>
      <xdr:rowOff>140583</xdr:rowOff>
    </xdr:to>
    <xdr:graphicFrame macro="">
      <xdr:nvGraphicFramePr>
        <xdr:cNvPr id="3" name="グラフ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0.86117</cdr:x>
      <cdr:y>0</cdr:y>
    </cdr:from>
    <cdr:to>
      <cdr:x>1</cdr:x>
      <cdr:y>0.11579</cdr:y>
    </cdr:to>
    <cdr:sp macro="" textlink="">
      <cdr:nvSpPr>
        <cdr:cNvPr id="2" name="テキスト ボックス 1">
          <a:extLst xmlns:a="http://schemas.openxmlformats.org/drawingml/2006/main">
            <a:ext uri="{FF2B5EF4-FFF2-40B4-BE49-F238E27FC236}">
              <a16:creationId xmlns:a16="http://schemas.microsoft.com/office/drawing/2014/main" id="{E4B306FE-5A28-4DBF-8C83-73247894CCF0}"/>
            </a:ext>
          </a:extLst>
        </cdr:cNvPr>
        <cdr:cNvSpPr txBox="1"/>
      </cdr:nvSpPr>
      <cdr:spPr>
        <a:xfrm xmlns:a="http://schemas.openxmlformats.org/drawingml/2006/main">
          <a:off x="8115791" y="0"/>
          <a:ext cx="1308354" cy="291353"/>
        </a:xfrm>
        <a:prstGeom xmlns:a="http://schemas.openxmlformats.org/drawingml/2006/main" prst="rect">
          <a:avLst/>
        </a:prstGeom>
        <a:solidFill xmlns:a="http://schemas.openxmlformats.org/drawingml/2006/main">
          <a:schemeClr val="accent6">
            <a:lumMod val="7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200">
              <a:solidFill>
                <a:schemeClr val="bg1"/>
              </a:solidFill>
              <a:latin typeface="ＭＳ Ｐゴシック" panose="020B0600070205080204" pitchFamily="50" charset="-128"/>
              <a:ea typeface="ＭＳ Ｐゴシック" panose="020B0600070205080204" pitchFamily="50" charset="-128"/>
            </a:rPr>
            <a:t>合計値グラフ</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168088</xdr:colOff>
      <xdr:row>92</xdr:row>
      <xdr:rowOff>100853</xdr:rowOff>
    </xdr:from>
    <xdr:to>
      <xdr:col>13</xdr:col>
      <xdr:colOff>457200</xdr:colOff>
      <xdr:row>101</xdr:row>
      <xdr:rowOff>133350</xdr:rowOff>
    </xdr:to>
    <xdr:graphicFrame macro="">
      <xdr:nvGraphicFramePr>
        <xdr:cNvPr id="3" name="グラフ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126491</xdr:colOff>
      <xdr:row>63</xdr:row>
      <xdr:rowOff>220621</xdr:rowOff>
    </xdr:from>
    <xdr:to>
      <xdr:col>13</xdr:col>
      <xdr:colOff>485775</xdr:colOff>
      <xdr:row>78</xdr:row>
      <xdr:rowOff>114300</xdr:rowOff>
    </xdr:to>
    <xdr:graphicFrame macro="">
      <xdr:nvGraphicFramePr>
        <xdr:cNvPr id="4" name="グラフ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124556</xdr:colOff>
      <xdr:row>45</xdr:row>
      <xdr:rowOff>179295</xdr:rowOff>
    </xdr:from>
    <xdr:to>
      <xdr:col>13</xdr:col>
      <xdr:colOff>495300</xdr:colOff>
      <xdr:row>55</xdr:row>
      <xdr:rowOff>139701</xdr:rowOff>
    </xdr:to>
    <xdr:graphicFrame macro="">
      <xdr:nvGraphicFramePr>
        <xdr:cNvPr id="7" name="グラフ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165651</xdr:colOff>
      <xdr:row>19</xdr:row>
      <xdr:rowOff>173934</xdr:rowOff>
    </xdr:from>
    <xdr:to>
      <xdr:col>13</xdr:col>
      <xdr:colOff>432955</xdr:colOff>
      <xdr:row>28</xdr:row>
      <xdr:rowOff>173182</xdr:rowOff>
    </xdr:to>
    <xdr:graphicFrame macro="">
      <xdr:nvGraphicFramePr>
        <xdr:cNvPr id="8" name="グラフ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53786</xdr:colOff>
      <xdr:row>15</xdr:row>
      <xdr:rowOff>139514</xdr:rowOff>
    </xdr:from>
    <xdr:to>
      <xdr:col>11</xdr:col>
      <xdr:colOff>628649</xdr:colOff>
      <xdr:row>25</xdr:row>
      <xdr:rowOff>94690</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0.86283</cdr:x>
      <cdr:y>0</cdr:y>
    </cdr:from>
    <cdr:to>
      <cdr:x>1</cdr:x>
      <cdr:y>0.12675</cdr:y>
    </cdr:to>
    <cdr:sp macro="" textlink="">
      <cdr:nvSpPr>
        <cdr:cNvPr id="2" name="テキスト ボックス 1">
          <a:extLst xmlns:a="http://schemas.openxmlformats.org/drawingml/2006/main">
            <a:ext uri="{FF2B5EF4-FFF2-40B4-BE49-F238E27FC236}">
              <a16:creationId xmlns:a16="http://schemas.microsoft.com/office/drawing/2014/main" id="{1092873A-1A01-41FA-B164-62D2943D5D56}"/>
            </a:ext>
          </a:extLst>
        </cdr:cNvPr>
        <cdr:cNvSpPr txBox="1"/>
      </cdr:nvSpPr>
      <cdr:spPr>
        <a:xfrm xmlns:a="http://schemas.openxmlformats.org/drawingml/2006/main">
          <a:off x="8438029" y="0"/>
          <a:ext cx="1311466" cy="298075"/>
        </a:xfrm>
        <a:prstGeom xmlns:a="http://schemas.openxmlformats.org/drawingml/2006/main" prst="rect">
          <a:avLst/>
        </a:prstGeom>
        <a:solidFill xmlns:a="http://schemas.openxmlformats.org/drawingml/2006/main">
          <a:srgbClr val="F79646">
            <a:lumMod val="75000"/>
          </a:srgbClr>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1200">
              <a:solidFill>
                <a:sysClr val="window" lastClr="FFFFFF"/>
              </a:solidFill>
              <a:latin typeface="ＭＳ Ｐゴシック" panose="020B0600070205080204" pitchFamily="50" charset="-128"/>
              <a:ea typeface="ＭＳ Ｐゴシック" panose="020B0600070205080204" pitchFamily="50" charset="-128"/>
            </a:rPr>
            <a:t>合計値グラフ</a:t>
          </a:r>
        </a:p>
      </cdr:txBody>
    </cdr:sp>
  </cdr:relSizeAnchor>
</c:userShapes>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48" name="Group Box 4" hidden="1">
              <a:extLst>
                <a:ext uri="{63B3BB69-23CF-44E3-9099-C40C66FF867C}">
                  <a14:compatExt spid="_x0000_s31748"/>
                </a:ext>
                <a:ext uri="{FF2B5EF4-FFF2-40B4-BE49-F238E27FC236}">
                  <a16:creationId xmlns:a16="http://schemas.microsoft.com/office/drawing/2014/main" id="{00000000-0008-0000-0E00-00000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7</xdr:col>
          <xdr:colOff>533400</xdr:colOff>
          <xdr:row>42</xdr:row>
          <xdr:rowOff>327660</xdr:rowOff>
        </xdr:to>
        <xdr:sp macro="" textlink="">
          <xdr:nvSpPr>
            <xdr:cNvPr id="31749" name="Group Box 5" hidden="1">
              <a:extLst>
                <a:ext uri="{63B3BB69-23CF-44E3-9099-C40C66FF867C}">
                  <a14:compatExt spid="_x0000_s31749"/>
                </a:ext>
                <a:ext uri="{FF2B5EF4-FFF2-40B4-BE49-F238E27FC236}">
                  <a16:creationId xmlns:a16="http://schemas.microsoft.com/office/drawing/2014/main" id="{00000000-0008-0000-0E00-00000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76200</xdr:rowOff>
        </xdr:from>
        <xdr:to>
          <xdr:col>7</xdr:col>
          <xdr:colOff>411480</xdr:colOff>
          <xdr:row>42</xdr:row>
          <xdr:rowOff>259080</xdr:rowOff>
        </xdr:to>
        <xdr:sp macro="" textlink="">
          <xdr:nvSpPr>
            <xdr:cNvPr id="31750" name="Group Box 6" hidden="1">
              <a:extLst>
                <a:ext uri="{63B3BB69-23CF-44E3-9099-C40C66FF867C}">
                  <a14:compatExt spid="_x0000_s31750"/>
                </a:ext>
                <a:ext uri="{FF2B5EF4-FFF2-40B4-BE49-F238E27FC236}">
                  <a16:creationId xmlns:a16="http://schemas.microsoft.com/office/drawing/2014/main" id="{00000000-0008-0000-0E00-00000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388620</xdr:colOff>
          <xdr:row>42</xdr:row>
          <xdr:rowOff>373380</xdr:rowOff>
        </xdr:to>
        <xdr:sp macro="" textlink="">
          <xdr:nvSpPr>
            <xdr:cNvPr id="31754" name="Group Box 10" hidden="1">
              <a:extLst>
                <a:ext uri="{63B3BB69-23CF-44E3-9099-C40C66FF867C}">
                  <a14:compatExt spid="_x0000_s31754"/>
                </a:ext>
                <a:ext uri="{FF2B5EF4-FFF2-40B4-BE49-F238E27FC236}">
                  <a16:creationId xmlns:a16="http://schemas.microsoft.com/office/drawing/2014/main" id="{00000000-0008-0000-0E00-00000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76200</xdr:rowOff>
        </xdr:from>
        <xdr:to>
          <xdr:col>7</xdr:col>
          <xdr:colOff>403860</xdr:colOff>
          <xdr:row>42</xdr:row>
          <xdr:rowOff>335280</xdr:rowOff>
        </xdr:to>
        <xdr:sp macro="" textlink="">
          <xdr:nvSpPr>
            <xdr:cNvPr id="31758" name="Group Box 14" hidden="1">
              <a:extLst>
                <a:ext uri="{63B3BB69-23CF-44E3-9099-C40C66FF867C}">
                  <a14:compatExt spid="_x0000_s31758"/>
                </a:ext>
                <a:ext uri="{FF2B5EF4-FFF2-40B4-BE49-F238E27FC236}">
                  <a16:creationId xmlns:a16="http://schemas.microsoft.com/office/drawing/2014/main" id="{00000000-0008-0000-0E00-00000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59" name="Group Box 15" hidden="1">
              <a:extLst>
                <a:ext uri="{63B3BB69-23CF-44E3-9099-C40C66FF867C}">
                  <a14:compatExt spid="_x0000_s31759"/>
                </a:ext>
                <a:ext uri="{FF2B5EF4-FFF2-40B4-BE49-F238E27FC236}">
                  <a16:creationId xmlns:a16="http://schemas.microsoft.com/office/drawing/2014/main" id="{00000000-0008-0000-0E00-00000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7</xdr:col>
          <xdr:colOff>533400</xdr:colOff>
          <xdr:row>42</xdr:row>
          <xdr:rowOff>327660</xdr:rowOff>
        </xdr:to>
        <xdr:sp macro="" textlink="">
          <xdr:nvSpPr>
            <xdr:cNvPr id="31760" name="Group Box 16" hidden="1">
              <a:extLst>
                <a:ext uri="{63B3BB69-23CF-44E3-9099-C40C66FF867C}">
                  <a14:compatExt spid="_x0000_s31760"/>
                </a:ext>
                <a:ext uri="{FF2B5EF4-FFF2-40B4-BE49-F238E27FC236}">
                  <a16:creationId xmlns:a16="http://schemas.microsoft.com/office/drawing/2014/main" id="{00000000-0008-0000-0E00-00001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76200</xdr:rowOff>
        </xdr:from>
        <xdr:to>
          <xdr:col>7</xdr:col>
          <xdr:colOff>411480</xdr:colOff>
          <xdr:row>42</xdr:row>
          <xdr:rowOff>266700</xdr:rowOff>
        </xdr:to>
        <xdr:sp macro="" textlink="">
          <xdr:nvSpPr>
            <xdr:cNvPr id="31761" name="Group Box 17" hidden="1">
              <a:extLst>
                <a:ext uri="{63B3BB69-23CF-44E3-9099-C40C66FF867C}">
                  <a14:compatExt spid="_x0000_s31761"/>
                </a:ext>
                <a:ext uri="{FF2B5EF4-FFF2-40B4-BE49-F238E27FC236}">
                  <a16:creationId xmlns:a16="http://schemas.microsoft.com/office/drawing/2014/main" id="{00000000-0008-0000-0E00-00001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388620</xdr:colOff>
          <xdr:row>42</xdr:row>
          <xdr:rowOff>381000</xdr:rowOff>
        </xdr:to>
        <xdr:sp macro="" textlink="">
          <xdr:nvSpPr>
            <xdr:cNvPr id="31762" name="Group Box 18" hidden="1">
              <a:extLst>
                <a:ext uri="{63B3BB69-23CF-44E3-9099-C40C66FF867C}">
                  <a14:compatExt spid="_x0000_s31762"/>
                </a:ext>
                <a:ext uri="{FF2B5EF4-FFF2-40B4-BE49-F238E27FC236}">
                  <a16:creationId xmlns:a16="http://schemas.microsoft.com/office/drawing/2014/main" id="{00000000-0008-0000-0E00-00001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76200</xdr:rowOff>
        </xdr:from>
        <xdr:to>
          <xdr:col>7</xdr:col>
          <xdr:colOff>403860</xdr:colOff>
          <xdr:row>42</xdr:row>
          <xdr:rowOff>335280</xdr:rowOff>
        </xdr:to>
        <xdr:sp macro="" textlink="">
          <xdr:nvSpPr>
            <xdr:cNvPr id="31763" name="Group Box 19" hidden="1">
              <a:extLst>
                <a:ext uri="{63B3BB69-23CF-44E3-9099-C40C66FF867C}">
                  <a14:compatExt spid="_x0000_s31763"/>
                </a:ext>
                <a:ext uri="{FF2B5EF4-FFF2-40B4-BE49-F238E27FC236}">
                  <a16:creationId xmlns:a16="http://schemas.microsoft.com/office/drawing/2014/main" id="{00000000-0008-0000-0E00-00001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69" name="Group Box 25" hidden="1">
              <a:extLst>
                <a:ext uri="{63B3BB69-23CF-44E3-9099-C40C66FF867C}">
                  <a14:compatExt spid="_x0000_s31769"/>
                </a:ext>
                <a:ext uri="{FF2B5EF4-FFF2-40B4-BE49-F238E27FC236}">
                  <a16:creationId xmlns:a16="http://schemas.microsoft.com/office/drawing/2014/main" id="{00000000-0008-0000-0E00-00001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7</xdr:col>
          <xdr:colOff>533400</xdr:colOff>
          <xdr:row>42</xdr:row>
          <xdr:rowOff>327660</xdr:rowOff>
        </xdr:to>
        <xdr:sp macro="" textlink="">
          <xdr:nvSpPr>
            <xdr:cNvPr id="31770" name="Group Box 26" hidden="1">
              <a:extLst>
                <a:ext uri="{63B3BB69-23CF-44E3-9099-C40C66FF867C}">
                  <a14:compatExt spid="_x0000_s31770"/>
                </a:ext>
                <a:ext uri="{FF2B5EF4-FFF2-40B4-BE49-F238E27FC236}">
                  <a16:creationId xmlns:a16="http://schemas.microsoft.com/office/drawing/2014/main" id="{00000000-0008-0000-0E00-00001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76200</xdr:rowOff>
        </xdr:from>
        <xdr:to>
          <xdr:col>7</xdr:col>
          <xdr:colOff>411480</xdr:colOff>
          <xdr:row>42</xdr:row>
          <xdr:rowOff>266700</xdr:rowOff>
        </xdr:to>
        <xdr:sp macro="" textlink="">
          <xdr:nvSpPr>
            <xdr:cNvPr id="31771" name="Group Box 27" hidden="1">
              <a:extLst>
                <a:ext uri="{63B3BB69-23CF-44E3-9099-C40C66FF867C}">
                  <a14:compatExt spid="_x0000_s31771"/>
                </a:ext>
                <a:ext uri="{FF2B5EF4-FFF2-40B4-BE49-F238E27FC236}">
                  <a16:creationId xmlns:a16="http://schemas.microsoft.com/office/drawing/2014/main" id="{00000000-0008-0000-0E00-00001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388620</xdr:colOff>
          <xdr:row>42</xdr:row>
          <xdr:rowOff>381000</xdr:rowOff>
        </xdr:to>
        <xdr:sp macro="" textlink="">
          <xdr:nvSpPr>
            <xdr:cNvPr id="31772" name="Group Box 28" hidden="1">
              <a:extLst>
                <a:ext uri="{63B3BB69-23CF-44E3-9099-C40C66FF867C}">
                  <a14:compatExt spid="_x0000_s31772"/>
                </a:ext>
                <a:ext uri="{FF2B5EF4-FFF2-40B4-BE49-F238E27FC236}">
                  <a16:creationId xmlns:a16="http://schemas.microsoft.com/office/drawing/2014/main" id="{00000000-0008-0000-0E00-00001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76200</xdr:rowOff>
        </xdr:from>
        <xdr:to>
          <xdr:col>7</xdr:col>
          <xdr:colOff>403860</xdr:colOff>
          <xdr:row>42</xdr:row>
          <xdr:rowOff>335280</xdr:rowOff>
        </xdr:to>
        <xdr:sp macro="" textlink="">
          <xdr:nvSpPr>
            <xdr:cNvPr id="31773" name="Group Box 29" hidden="1">
              <a:extLst>
                <a:ext uri="{63B3BB69-23CF-44E3-9099-C40C66FF867C}">
                  <a14:compatExt spid="_x0000_s31773"/>
                </a:ext>
                <a:ext uri="{FF2B5EF4-FFF2-40B4-BE49-F238E27FC236}">
                  <a16:creationId xmlns:a16="http://schemas.microsoft.com/office/drawing/2014/main" id="{00000000-0008-0000-0E00-00001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74" name="Group Box 30" hidden="1">
              <a:extLst>
                <a:ext uri="{63B3BB69-23CF-44E3-9099-C40C66FF867C}">
                  <a14:compatExt spid="_x0000_s31774"/>
                </a:ext>
                <a:ext uri="{FF2B5EF4-FFF2-40B4-BE49-F238E27FC236}">
                  <a16:creationId xmlns:a16="http://schemas.microsoft.com/office/drawing/2014/main" id="{00000000-0008-0000-0E00-00001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7</xdr:col>
          <xdr:colOff>533400</xdr:colOff>
          <xdr:row>42</xdr:row>
          <xdr:rowOff>327660</xdr:rowOff>
        </xdr:to>
        <xdr:sp macro="" textlink="">
          <xdr:nvSpPr>
            <xdr:cNvPr id="31775" name="Group Box 31" hidden="1">
              <a:extLst>
                <a:ext uri="{63B3BB69-23CF-44E3-9099-C40C66FF867C}">
                  <a14:compatExt spid="_x0000_s31775"/>
                </a:ext>
                <a:ext uri="{FF2B5EF4-FFF2-40B4-BE49-F238E27FC236}">
                  <a16:creationId xmlns:a16="http://schemas.microsoft.com/office/drawing/2014/main" id="{00000000-0008-0000-0E00-00001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388620</xdr:colOff>
          <xdr:row>42</xdr:row>
          <xdr:rowOff>373380</xdr:rowOff>
        </xdr:to>
        <xdr:sp macro="" textlink="">
          <xdr:nvSpPr>
            <xdr:cNvPr id="31776" name="Group Box 32" hidden="1">
              <a:extLst>
                <a:ext uri="{63B3BB69-23CF-44E3-9099-C40C66FF867C}">
                  <a14:compatExt spid="_x0000_s31776"/>
                </a:ext>
                <a:ext uri="{FF2B5EF4-FFF2-40B4-BE49-F238E27FC236}">
                  <a16:creationId xmlns:a16="http://schemas.microsoft.com/office/drawing/2014/main" id="{00000000-0008-0000-0E00-00002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77" name="Group Box 33" hidden="1">
              <a:extLst>
                <a:ext uri="{63B3BB69-23CF-44E3-9099-C40C66FF867C}">
                  <a14:compatExt spid="_x0000_s31777"/>
                </a:ext>
                <a:ext uri="{FF2B5EF4-FFF2-40B4-BE49-F238E27FC236}">
                  <a16:creationId xmlns:a16="http://schemas.microsoft.com/office/drawing/2014/main" id="{00000000-0008-0000-0E00-00002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78" name="Group Box 34" hidden="1">
              <a:extLst>
                <a:ext uri="{63B3BB69-23CF-44E3-9099-C40C66FF867C}">
                  <a14:compatExt spid="_x0000_s31778"/>
                </a:ext>
                <a:ext uri="{FF2B5EF4-FFF2-40B4-BE49-F238E27FC236}">
                  <a16:creationId xmlns:a16="http://schemas.microsoft.com/office/drawing/2014/main" id="{00000000-0008-0000-0E00-00002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7</xdr:col>
          <xdr:colOff>533400</xdr:colOff>
          <xdr:row>42</xdr:row>
          <xdr:rowOff>327660</xdr:rowOff>
        </xdr:to>
        <xdr:sp macro="" textlink="">
          <xdr:nvSpPr>
            <xdr:cNvPr id="31779" name="Group Box 35" hidden="1">
              <a:extLst>
                <a:ext uri="{63B3BB69-23CF-44E3-9099-C40C66FF867C}">
                  <a14:compatExt spid="_x0000_s31779"/>
                </a:ext>
                <a:ext uri="{FF2B5EF4-FFF2-40B4-BE49-F238E27FC236}">
                  <a16:creationId xmlns:a16="http://schemas.microsoft.com/office/drawing/2014/main" id="{00000000-0008-0000-0E00-00002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76200</xdr:rowOff>
        </xdr:from>
        <xdr:to>
          <xdr:col>7</xdr:col>
          <xdr:colOff>411480</xdr:colOff>
          <xdr:row>42</xdr:row>
          <xdr:rowOff>266700</xdr:rowOff>
        </xdr:to>
        <xdr:sp macro="" textlink="">
          <xdr:nvSpPr>
            <xdr:cNvPr id="31780" name="Group Box 36" hidden="1">
              <a:extLst>
                <a:ext uri="{63B3BB69-23CF-44E3-9099-C40C66FF867C}">
                  <a14:compatExt spid="_x0000_s31780"/>
                </a:ext>
                <a:ext uri="{FF2B5EF4-FFF2-40B4-BE49-F238E27FC236}">
                  <a16:creationId xmlns:a16="http://schemas.microsoft.com/office/drawing/2014/main" id="{00000000-0008-0000-0E00-00002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388620</xdr:colOff>
          <xdr:row>42</xdr:row>
          <xdr:rowOff>373380</xdr:rowOff>
        </xdr:to>
        <xdr:sp macro="" textlink="">
          <xdr:nvSpPr>
            <xdr:cNvPr id="31781" name="Group Box 37" hidden="1">
              <a:extLst>
                <a:ext uri="{63B3BB69-23CF-44E3-9099-C40C66FF867C}">
                  <a14:compatExt spid="_x0000_s31781"/>
                </a:ext>
                <a:ext uri="{FF2B5EF4-FFF2-40B4-BE49-F238E27FC236}">
                  <a16:creationId xmlns:a16="http://schemas.microsoft.com/office/drawing/2014/main" id="{00000000-0008-0000-0E00-00002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76200</xdr:rowOff>
        </xdr:from>
        <xdr:to>
          <xdr:col>7</xdr:col>
          <xdr:colOff>403860</xdr:colOff>
          <xdr:row>42</xdr:row>
          <xdr:rowOff>335280</xdr:rowOff>
        </xdr:to>
        <xdr:sp macro="" textlink="">
          <xdr:nvSpPr>
            <xdr:cNvPr id="31782" name="Group Box 38" hidden="1">
              <a:extLst>
                <a:ext uri="{63B3BB69-23CF-44E3-9099-C40C66FF867C}">
                  <a14:compatExt spid="_x0000_s31782"/>
                </a:ext>
                <a:ext uri="{FF2B5EF4-FFF2-40B4-BE49-F238E27FC236}">
                  <a16:creationId xmlns:a16="http://schemas.microsoft.com/office/drawing/2014/main" id="{00000000-0008-0000-0E00-00002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83" name="Group Box 39" hidden="1">
              <a:extLst>
                <a:ext uri="{63B3BB69-23CF-44E3-9099-C40C66FF867C}">
                  <a14:compatExt spid="_x0000_s31783"/>
                </a:ext>
                <a:ext uri="{FF2B5EF4-FFF2-40B4-BE49-F238E27FC236}">
                  <a16:creationId xmlns:a16="http://schemas.microsoft.com/office/drawing/2014/main" id="{00000000-0008-0000-0E00-00002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7</xdr:col>
          <xdr:colOff>533400</xdr:colOff>
          <xdr:row>42</xdr:row>
          <xdr:rowOff>327660</xdr:rowOff>
        </xdr:to>
        <xdr:sp macro="" textlink="">
          <xdr:nvSpPr>
            <xdr:cNvPr id="31784" name="Group Box 40" hidden="1">
              <a:extLst>
                <a:ext uri="{63B3BB69-23CF-44E3-9099-C40C66FF867C}">
                  <a14:compatExt spid="_x0000_s31784"/>
                </a:ext>
                <a:ext uri="{FF2B5EF4-FFF2-40B4-BE49-F238E27FC236}">
                  <a16:creationId xmlns:a16="http://schemas.microsoft.com/office/drawing/2014/main" id="{00000000-0008-0000-0E00-00002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388620</xdr:colOff>
          <xdr:row>42</xdr:row>
          <xdr:rowOff>373380</xdr:rowOff>
        </xdr:to>
        <xdr:sp macro="" textlink="">
          <xdr:nvSpPr>
            <xdr:cNvPr id="31785" name="Group Box 41" hidden="1">
              <a:extLst>
                <a:ext uri="{63B3BB69-23CF-44E3-9099-C40C66FF867C}">
                  <a14:compatExt spid="_x0000_s31785"/>
                </a:ext>
                <a:ext uri="{FF2B5EF4-FFF2-40B4-BE49-F238E27FC236}">
                  <a16:creationId xmlns:a16="http://schemas.microsoft.com/office/drawing/2014/main" id="{00000000-0008-0000-0E00-00002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86" name="Group Box 42" hidden="1">
              <a:extLst>
                <a:ext uri="{63B3BB69-23CF-44E3-9099-C40C66FF867C}">
                  <a14:compatExt spid="_x0000_s31786"/>
                </a:ext>
                <a:ext uri="{FF2B5EF4-FFF2-40B4-BE49-F238E27FC236}">
                  <a16:creationId xmlns:a16="http://schemas.microsoft.com/office/drawing/2014/main" id="{00000000-0008-0000-0E00-00002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87" name="Group Box 43" hidden="1">
              <a:extLst>
                <a:ext uri="{63B3BB69-23CF-44E3-9099-C40C66FF867C}">
                  <a14:compatExt spid="_x0000_s31787"/>
                </a:ext>
                <a:ext uri="{FF2B5EF4-FFF2-40B4-BE49-F238E27FC236}">
                  <a16:creationId xmlns:a16="http://schemas.microsoft.com/office/drawing/2014/main" id="{00000000-0008-0000-0E00-00002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7</xdr:col>
          <xdr:colOff>533400</xdr:colOff>
          <xdr:row>42</xdr:row>
          <xdr:rowOff>327660</xdr:rowOff>
        </xdr:to>
        <xdr:sp macro="" textlink="">
          <xdr:nvSpPr>
            <xdr:cNvPr id="31788" name="Group Box 44" hidden="1">
              <a:extLst>
                <a:ext uri="{63B3BB69-23CF-44E3-9099-C40C66FF867C}">
                  <a14:compatExt spid="_x0000_s31788"/>
                </a:ext>
                <a:ext uri="{FF2B5EF4-FFF2-40B4-BE49-F238E27FC236}">
                  <a16:creationId xmlns:a16="http://schemas.microsoft.com/office/drawing/2014/main" id="{00000000-0008-0000-0E00-00002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76200</xdr:rowOff>
        </xdr:from>
        <xdr:to>
          <xdr:col>7</xdr:col>
          <xdr:colOff>411480</xdr:colOff>
          <xdr:row>42</xdr:row>
          <xdr:rowOff>266700</xdr:rowOff>
        </xdr:to>
        <xdr:sp macro="" textlink="">
          <xdr:nvSpPr>
            <xdr:cNvPr id="31789" name="Group Box 45" hidden="1">
              <a:extLst>
                <a:ext uri="{63B3BB69-23CF-44E3-9099-C40C66FF867C}">
                  <a14:compatExt spid="_x0000_s31789"/>
                </a:ext>
                <a:ext uri="{FF2B5EF4-FFF2-40B4-BE49-F238E27FC236}">
                  <a16:creationId xmlns:a16="http://schemas.microsoft.com/office/drawing/2014/main" id="{00000000-0008-0000-0E00-00002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388620</xdr:colOff>
          <xdr:row>42</xdr:row>
          <xdr:rowOff>373380</xdr:rowOff>
        </xdr:to>
        <xdr:sp macro="" textlink="">
          <xdr:nvSpPr>
            <xdr:cNvPr id="31790" name="Group Box 46" hidden="1">
              <a:extLst>
                <a:ext uri="{63B3BB69-23CF-44E3-9099-C40C66FF867C}">
                  <a14:compatExt spid="_x0000_s31790"/>
                </a:ext>
                <a:ext uri="{FF2B5EF4-FFF2-40B4-BE49-F238E27FC236}">
                  <a16:creationId xmlns:a16="http://schemas.microsoft.com/office/drawing/2014/main" id="{00000000-0008-0000-0E00-00002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41</xdr:row>
          <xdr:rowOff>76200</xdr:rowOff>
        </xdr:from>
        <xdr:to>
          <xdr:col>7</xdr:col>
          <xdr:colOff>403860</xdr:colOff>
          <xdr:row>42</xdr:row>
          <xdr:rowOff>335280</xdr:rowOff>
        </xdr:to>
        <xdr:sp macro="" textlink="">
          <xdr:nvSpPr>
            <xdr:cNvPr id="31791" name="Group Box 47" hidden="1">
              <a:extLst>
                <a:ext uri="{63B3BB69-23CF-44E3-9099-C40C66FF867C}">
                  <a14:compatExt spid="_x0000_s31791"/>
                </a:ext>
                <a:ext uri="{FF2B5EF4-FFF2-40B4-BE49-F238E27FC236}">
                  <a16:creationId xmlns:a16="http://schemas.microsoft.com/office/drawing/2014/main" id="{00000000-0008-0000-0E00-00002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92" name="Group Box 48" hidden="1">
              <a:extLst>
                <a:ext uri="{63B3BB69-23CF-44E3-9099-C40C66FF867C}">
                  <a14:compatExt spid="_x0000_s31792"/>
                </a:ext>
                <a:ext uri="{FF2B5EF4-FFF2-40B4-BE49-F238E27FC236}">
                  <a16:creationId xmlns:a16="http://schemas.microsoft.com/office/drawing/2014/main" id="{00000000-0008-0000-0E00-00003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7</xdr:col>
          <xdr:colOff>533400</xdr:colOff>
          <xdr:row>42</xdr:row>
          <xdr:rowOff>327660</xdr:rowOff>
        </xdr:to>
        <xdr:sp macro="" textlink="">
          <xdr:nvSpPr>
            <xdr:cNvPr id="31793" name="Group Box 49" hidden="1">
              <a:extLst>
                <a:ext uri="{63B3BB69-23CF-44E3-9099-C40C66FF867C}">
                  <a14:compatExt spid="_x0000_s31793"/>
                </a:ext>
                <a:ext uri="{FF2B5EF4-FFF2-40B4-BE49-F238E27FC236}">
                  <a16:creationId xmlns:a16="http://schemas.microsoft.com/office/drawing/2014/main" id="{00000000-0008-0000-0E00-00003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388620</xdr:colOff>
          <xdr:row>42</xdr:row>
          <xdr:rowOff>373380</xdr:rowOff>
        </xdr:to>
        <xdr:sp macro="" textlink="">
          <xdr:nvSpPr>
            <xdr:cNvPr id="31794" name="Group Box 50" hidden="1">
              <a:extLst>
                <a:ext uri="{63B3BB69-23CF-44E3-9099-C40C66FF867C}">
                  <a14:compatExt spid="_x0000_s31794"/>
                </a:ext>
                <a:ext uri="{FF2B5EF4-FFF2-40B4-BE49-F238E27FC236}">
                  <a16:creationId xmlns:a16="http://schemas.microsoft.com/office/drawing/2014/main" id="{00000000-0008-0000-0E00-00003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95" name="Group Box 51" hidden="1">
              <a:extLst>
                <a:ext uri="{63B3BB69-23CF-44E3-9099-C40C66FF867C}">
                  <a14:compatExt spid="_x0000_s31795"/>
                </a:ext>
                <a:ext uri="{FF2B5EF4-FFF2-40B4-BE49-F238E27FC236}">
                  <a16:creationId xmlns:a16="http://schemas.microsoft.com/office/drawing/2014/main" id="{00000000-0008-0000-0E00-00003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0</xdr:row>
          <xdr:rowOff>0</xdr:rowOff>
        </xdr:from>
        <xdr:to>
          <xdr:col>7</xdr:col>
          <xdr:colOff>647700</xdr:colOff>
          <xdr:row>0</xdr:row>
          <xdr:rowOff>335280</xdr:rowOff>
        </xdr:to>
        <xdr:sp macro="" textlink="">
          <xdr:nvSpPr>
            <xdr:cNvPr id="31796" name="Group Box 52" hidden="1">
              <a:extLst>
                <a:ext uri="{63B3BB69-23CF-44E3-9099-C40C66FF867C}">
                  <a14:compatExt spid="_x0000_s31796"/>
                </a:ext>
                <a:ext uri="{FF2B5EF4-FFF2-40B4-BE49-F238E27FC236}">
                  <a16:creationId xmlns:a16="http://schemas.microsoft.com/office/drawing/2014/main" id="{00000000-0008-0000-0E00-00003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97" name="Group Box 53" hidden="1">
              <a:extLst>
                <a:ext uri="{63B3BB69-23CF-44E3-9099-C40C66FF867C}">
                  <a14:compatExt spid="_x0000_s31797"/>
                </a:ext>
                <a:ext uri="{FF2B5EF4-FFF2-40B4-BE49-F238E27FC236}">
                  <a16:creationId xmlns:a16="http://schemas.microsoft.com/office/drawing/2014/main" id="{00000000-0008-0000-0E00-00003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98" name="Group Box 54" hidden="1">
              <a:extLst>
                <a:ext uri="{63B3BB69-23CF-44E3-9099-C40C66FF867C}">
                  <a14:compatExt spid="_x0000_s31798"/>
                </a:ext>
                <a:ext uri="{FF2B5EF4-FFF2-40B4-BE49-F238E27FC236}">
                  <a16:creationId xmlns:a16="http://schemas.microsoft.com/office/drawing/2014/main" id="{00000000-0008-0000-0E00-00003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799" name="Group Box 55" hidden="1">
              <a:extLst>
                <a:ext uri="{63B3BB69-23CF-44E3-9099-C40C66FF867C}">
                  <a14:compatExt spid="_x0000_s31799"/>
                </a:ext>
                <a:ext uri="{FF2B5EF4-FFF2-40B4-BE49-F238E27FC236}">
                  <a16:creationId xmlns:a16="http://schemas.microsoft.com/office/drawing/2014/main" id="{00000000-0008-0000-0E00-00003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00" name="Group Box 56" hidden="1">
              <a:extLst>
                <a:ext uri="{63B3BB69-23CF-44E3-9099-C40C66FF867C}">
                  <a14:compatExt spid="_x0000_s31800"/>
                </a:ext>
                <a:ext uri="{FF2B5EF4-FFF2-40B4-BE49-F238E27FC236}">
                  <a16:creationId xmlns:a16="http://schemas.microsoft.com/office/drawing/2014/main" id="{00000000-0008-0000-0E00-00003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03" name="Group Box 59" hidden="1">
              <a:extLst>
                <a:ext uri="{63B3BB69-23CF-44E3-9099-C40C66FF867C}">
                  <a14:compatExt spid="_x0000_s31803"/>
                </a:ext>
                <a:ext uri="{FF2B5EF4-FFF2-40B4-BE49-F238E27FC236}">
                  <a16:creationId xmlns:a16="http://schemas.microsoft.com/office/drawing/2014/main" id="{00000000-0008-0000-0E00-00003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41</xdr:row>
          <xdr:rowOff>76200</xdr:rowOff>
        </xdr:from>
        <xdr:to>
          <xdr:col>8</xdr:col>
          <xdr:colOff>480060</xdr:colOff>
          <xdr:row>42</xdr:row>
          <xdr:rowOff>327660</xdr:rowOff>
        </xdr:to>
        <xdr:sp macro="" textlink="">
          <xdr:nvSpPr>
            <xdr:cNvPr id="31804" name="Group Box 60" hidden="1">
              <a:extLst>
                <a:ext uri="{63B3BB69-23CF-44E3-9099-C40C66FF867C}">
                  <a14:compatExt spid="_x0000_s31804"/>
                </a:ext>
                <a:ext uri="{FF2B5EF4-FFF2-40B4-BE49-F238E27FC236}">
                  <a16:creationId xmlns:a16="http://schemas.microsoft.com/office/drawing/2014/main" id="{00000000-0008-0000-0E00-00003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769620</xdr:colOff>
          <xdr:row>41</xdr:row>
          <xdr:rowOff>76200</xdr:rowOff>
        </xdr:from>
        <xdr:to>
          <xdr:col>8</xdr:col>
          <xdr:colOff>350520</xdr:colOff>
          <xdr:row>42</xdr:row>
          <xdr:rowOff>259080</xdr:rowOff>
        </xdr:to>
        <xdr:sp macro="" textlink="">
          <xdr:nvSpPr>
            <xdr:cNvPr id="31805" name="Group Box 61" hidden="1">
              <a:extLst>
                <a:ext uri="{63B3BB69-23CF-44E3-9099-C40C66FF867C}">
                  <a14:compatExt spid="_x0000_s31805"/>
                </a:ext>
                <a:ext uri="{FF2B5EF4-FFF2-40B4-BE49-F238E27FC236}">
                  <a16:creationId xmlns:a16="http://schemas.microsoft.com/office/drawing/2014/main" id="{00000000-0008-0000-0E00-00003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335280</xdr:colOff>
          <xdr:row>42</xdr:row>
          <xdr:rowOff>373380</xdr:rowOff>
        </xdr:to>
        <xdr:sp macro="" textlink="">
          <xdr:nvSpPr>
            <xdr:cNvPr id="31806" name="Group Box 62" hidden="1">
              <a:extLst>
                <a:ext uri="{63B3BB69-23CF-44E3-9099-C40C66FF867C}">
                  <a14:compatExt spid="_x0000_s31806"/>
                </a:ext>
                <a:ext uri="{FF2B5EF4-FFF2-40B4-BE49-F238E27FC236}">
                  <a16:creationId xmlns:a16="http://schemas.microsoft.com/office/drawing/2014/main" id="{00000000-0008-0000-0E00-00003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335280</xdr:colOff>
          <xdr:row>42</xdr:row>
          <xdr:rowOff>335280</xdr:rowOff>
        </xdr:to>
        <xdr:sp macro="" textlink="">
          <xdr:nvSpPr>
            <xdr:cNvPr id="31807" name="Group Box 63" hidden="1">
              <a:extLst>
                <a:ext uri="{63B3BB69-23CF-44E3-9099-C40C66FF867C}">
                  <a14:compatExt spid="_x0000_s31807"/>
                </a:ext>
                <a:ext uri="{FF2B5EF4-FFF2-40B4-BE49-F238E27FC236}">
                  <a16:creationId xmlns:a16="http://schemas.microsoft.com/office/drawing/2014/main" id="{00000000-0008-0000-0E00-00003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08" name="Group Box 64" hidden="1">
              <a:extLst>
                <a:ext uri="{63B3BB69-23CF-44E3-9099-C40C66FF867C}">
                  <a14:compatExt spid="_x0000_s31808"/>
                </a:ext>
                <a:ext uri="{FF2B5EF4-FFF2-40B4-BE49-F238E27FC236}">
                  <a16:creationId xmlns:a16="http://schemas.microsoft.com/office/drawing/2014/main" id="{00000000-0008-0000-0E00-00004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41</xdr:row>
          <xdr:rowOff>76200</xdr:rowOff>
        </xdr:from>
        <xdr:to>
          <xdr:col>8</xdr:col>
          <xdr:colOff>480060</xdr:colOff>
          <xdr:row>42</xdr:row>
          <xdr:rowOff>327660</xdr:rowOff>
        </xdr:to>
        <xdr:sp macro="" textlink="">
          <xdr:nvSpPr>
            <xdr:cNvPr id="31809" name="Group Box 65" hidden="1">
              <a:extLst>
                <a:ext uri="{63B3BB69-23CF-44E3-9099-C40C66FF867C}">
                  <a14:compatExt spid="_x0000_s31809"/>
                </a:ext>
                <a:ext uri="{FF2B5EF4-FFF2-40B4-BE49-F238E27FC236}">
                  <a16:creationId xmlns:a16="http://schemas.microsoft.com/office/drawing/2014/main" id="{00000000-0008-0000-0E00-00004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335280</xdr:colOff>
          <xdr:row>42</xdr:row>
          <xdr:rowOff>373380</xdr:rowOff>
        </xdr:to>
        <xdr:sp macro="" textlink="">
          <xdr:nvSpPr>
            <xdr:cNvPr id="31810" name="Group Box 66" hidden="1">
              <a:extLst>
                <a:ext uri="{63B3BB69-23CF-44E3-9099-C40C66FF867C}">
                  <a14:compatExt spid="_x0000_s31810"/>
                </a:ext>
                <a:ext uri="{FF2B5EF4-FFF2-40B4-BE49-F238E27FC236}">
                  <a16:creationId xmlns:a16="http://schemas.microsoft.com/office/drawing/2014/main" id="{00000000-0008-0000-0E00-00004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11" name="Group Box 67" hidden="1">
              <a:extLst>
                <a:ext uri="{63B3BB69-23CF-44E3-9099-C40C66FF867C}">
                  <a14:compatExt spid="_x0000_s31811"/>
                </a:ext>
                <a:ext uri="{FF2B5EF4-FFF2-40B4-BE49-F238E27FC236}">
                  <a16:creationId xmlns:a16="http://schemas.microsoft.com/office/drawing/2014/main" id="{00000000-0008-0000-0E00-00004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12" name="Group Box 68" hidden="1">
              <a:extLst>
                <a:ext uri="{63B3BB69-23CF-44E3-9099-C40C66FF867C}">
                  <a14:compatExt spid="_x0000_s31812"/>
                </a:ext>
                <a:ext uri="{FF2B5EF4-FFF2-40B4-BE49-F238E27FC236}">
                  <a16:creationId xmlns:a16="http://schemas.microsoft.com/office/drawing/2014/main" id="{00000000-0008-0000-0E00-00004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13" name="Group Box 69" hidden="1">
              <a:extLst>
                <a:ext uri="{63B3BB69-23CF-44E3-9099-C40C66FF867C}">
                  <a14:compatExt spid="_x0000_s31813"/>
                </a:ext>
                <a:ext uri="{FF2B5EF4-FFF2-40B4-BE49-F238E27FC236}">
                  <a16:creationId xmlns:a16="http://schemas.microsoft.com/office/drawing/2014/main" id="{00000000-0008-0000-0E00-00004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14" name="Group Box 70" hidden="1">
              <a:extLst>
                <a:ext uri="{63B3BB69-23CF-44E3-9099-C40C66FF867C}">
                  <a14:compatExt spid="_x0000_s31814"/>
                </a:ext>
                <a:ext uri="{FF2B5EF4-FFF2-40B4-BE49-F238E27FC236}">
                  <a16:creationId xmlns:a16="http://schemas.microsoft.com/office/drawing/2014/main" id="{00000000-0008-0000-0E00-00004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15" name="Group Box 71" hidden="1">
              <a:extLst>
                <a:ext uri="{63B3BB69-23CF-44E3-9099-C40C66FF867C}">
                  <a14:compatExt spid="_x0000_s31815"/>
                </a:ext>
                <a:ext uri="{FF2B5EF4-FFF2-40B4-BE49-F238E27FC236}">
                  <a16:creationId xmlns:a16="http://schemas.microsoft.com/office/drawing/2014/main" id="{00000000-0008-0000-0E00-00004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16" name="Group Box 72" hidden="1">
              <a:extLst>
                <a:ext uri="{63B3BB69-23CF-44E3-9099-C40C66FF867C}">
                  <a14:compatExt spid="_x0000_s31816"/>
                </a:ext>
                <a:ext uri="{FF2B5EF4-FFF2-40B4-BE49-F238E27FC236}">
                  <a16:creationId xmlns:a16="http://schemas.microsoft.com/office/drawing/2014/main" id="{00000000-0008-0000-0E00-00004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17" name="Group Box 73" hidden="1">
              <a:extLst>
                <a:ext uri="{63B3BB69-23CF-44E3-9099-C40C66FF867C}">
                  <a14:compatExt spid="_x0000_s31817"/>
                </a:ext>
                <a:ext uri="{FF2B5EF4-FFF2-40B4-BE49-F238E27FC236}">
                  <a16:creationId xmlns:a16="http://schemas.microsoft.com/office/drawing/2014/main" id="{00000000-0008-0000-0E00-00004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18" name="Group Box 74" hidden="1">
              <a:extLst>
                <a:ext uri="{63B3BB69-23CF-44E3-9099-C40C66FF867C}">
                  <a14:compatExt spid="_x0000_s31818"/>
                </a:ext>
                <a:ext uri="{FF2B5EF4-FFF2-40B4-BE49-F238E27FC236}">
                  <a16:creationId xmlns:a16="http://schemas.microsoft.com/office/drawing/2014/main" id="{00000000-0008-0000-0E00-00004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19" name="Group Box 75" hidden="1">
              <a:extLst>
                <a:ext uri="{63B3BB69-23CF-44E3-9099-C40C66FF867C}">
                  <a14:compatExt spid="_x0000_s31819"/>
                </a:ext>
                <a:ext uri="{FF2B5EF4-FFF2-40B4-BE49-F238E27FC236}">
                  <a16:creationId xmlns:a16="http://schemas.microsoft.com/office/drawing/2014/main" id="{00000000-0008-0000-0E00-00004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20" name="Group Box 76" hidden="1">
              <a:extLst>
                <a:ext uri="{63B3BB69-23CF-44E3-9099-C40C66FF867C}">
                  <a14:compatExt spid="_x0000_s31820"/>
                </a:ext>
                <a:ext uri="{FF2B5EF4-FFF2-40B4-BE49-F238E27FC236}">
                  <a16:creationId xmlns:a16="http://schemas.microsoft.com/office/drawing/2014/main" id="{00000000-0008-0000-0E00-00004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21" name="Group Box 77" hidden="1">
              <a:extLst>
                <a:ext uri="{63B3BB69-23CF-44E3-9099-C40C66FF867C}">
                  <a14:compatExt spid="_x0000_s31821"/>
                </a:ext>
                <a:ext uri="{FF2B5EF4-FFF2-40B4-BE49-F238E27FC236}">
                  <a16:creationId xmlns:a16="http://schemas.microsoft.com/office/drawing/2014/main" id="{00000000-0008-0000-0E00-00004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22" name="Group Box 78" hidden="1">
              <a:extLst>
                <a:ext uri="{63B3BB69-23CF-44E3-9099-C40C66FF867C}">
                  <a14:compatExt spid="_x0000_s31822"/>
                </a:ext>
                <a:ext uri="{FF2B5EF4-FFF2-40B4-BE49-F238E27FC236}">
                  <a16:creationId xmlns:a16="http://schemas.microsoft.com/office/drawing/2014/main" id="{00000000-0008-0000-0E00-00004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23" name="Group Box 79" hidden="1">
              <a:extLst>
                <a:ext uri="{63B3BB69-23CF-44E3-9099-C40C66FF867C}">
                  <a14:compatExt spid="_x0000_s31823"/>
                </a:ext>
                <a:ext uri="{FF2B5EF4-FFF2-40B4-BE49-F238E27FC236}">
                  <a16:creationId xmlns:a16="http://schemas.microsoft.com/office/drawing/2014/main" id="{00000000-0008-0000-0E00-00004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24" name="Group Box 80" hidden="1">
              <a:extLst>
                <a:ext uri="{63B3BB69-23CF-44E3-9099-C40C66FF867C}">
                  <a14:compatExt spid="_x0000_s31824"/>
                </a:ext>
                <a:ext uri="{FF2B5EF4-FFF2-40B4-BE49-F238E27FC236}">
                  <a16:creationId xmlns:a16="http://schemas.microsoft.com/office/drawing/2014/main" id="{00000000-0008-0000-0E00-00005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25" name="Group Box 81" hidden="1">
              <a:extLst>
                <a:ext uri="{63B3BB69-23CF-44E3-9099-C40C66FF867C}">
                  <a14:compatExt spid="_x0000_s31825"/>
                </a:ext>
                <a:ext uri="{FF2B5EF4-FFF2-40B4-BE49-F238E27FC236}">
                  <a16:creationId xmlns:a16="http://schemas.microsoft.com/office/drawing/2014/main" id="{00000000-0008-0000-0E00-00005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76200</xdr:rowOff>
        </xdr:from>
        <xdr:to>
          <xdr:col>8</xdr:col>
          <xdr:colOff>609600</xdr:colOff>
          <xdr:row>42</xdr:row>
          <xdr:rowOff>327660</xdr:rowOff>
        </xdr:to>
        <xdr:sp macro="" textlink="">
          <xdr:nvSpPr>
            <xdr:cNvPr id="31826" name="Group Box 82" hidden="1">
              <a:extLst>
                <a:ext uri="{63B3BB69-23CF-44E3-9099-C40C66FF867C}">
                  <a14:compatExt spid="_x0000_s31826"/>
                </a:ext>
                <a:ext uri="{FF2B5EF4-FFF2-40B4-BE49-F238E27FC236}">
                  <a16:creationId xmlns:a16="http://schemas.microsoft.com/office/drawing/2014/main" id="{00000000-0008-0000-0E00-00005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27" name="Group Box 83" hidden="1">
              <a:extLst>
                <a:ext uri="{63B3BB69-23CF-44E3-9099-C40C66FF867C}">
                  <a14:compatExt spid="_x0000_s31827"/>
                </a:ext>
                <a:ext uri="{FF2B5EF4-FFF2-40B4-BE49-F238E27FC236}">
                  <a16:creationId xmlns:a16="http://schemas.microsoft.com/office/drawing/2014/main" id="{00000000-0008-0000-0E00-00005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647700</xdr:colOff>
          <xdr:row>42</xdr:row>
          <xdr:rowOff>327660</xdr:rowOff>
        </xdr:to>
        <xdr:sp macro="" textlink="">
          <xdr:nvSpPr>
            <xdr:cNvPr id="31828" name="Group Box 84" hidden="1">
              <a:extLst>
                <a:ext uri="{63B3BB69-23CF-44E3-9099-C40C66FF867C}">
                  <a14:compatExt spid="_x0000_s31828"/>
                </a:ext>
                <a:ext uri="{FF2B5EF4-FFF2-40B4-BE49-F238E27FC236}">
                  <a16:creationId xmlns:a16="http://schemas.microsoft.com/office/drawing/2014/main" id="{00000000-0008-0000-0E00-00005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251460</xdr:rowOff>
        </xdr:from>
        <xdr:to>
          <xdr:col>8</xdr:col>
          <xdr:colOff>106680</xdr:colOff>
          <xdr:row>17</xdr:row>
          <xdr:rowOff>213360</xdr:rowOff>
        </xdr:to>
        <xdr:sp macro="" textlink="">
          <xdr:nvSpPr>
            <xdr:cNvPr id="31829" name="Group Box 85" hidden="1">
              <a:extLst>
                <a:ext uri="{63B3BB69-23CF-44E3-9099-C40C66FF867C}">
                  <a14:compatExt spid="_x0000_s31829"/>
                </a:ext>
                <a:ext uri="{FF2B5EF4-FFF2-40B4-BE49-F238E27FC236}">
                  <a16:creationId xmlns:a16="http://schemas.microsoft.com/office/drawing/2014/main" id="{00000000-0008-0000-0E00-00005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251460</xdr:rowOff>
        </xdr:from>
        <xdr:to>
          <xdr:col>7</xdr:col>
          <xdr:colOff>647700</xdr:colOff>
          <xdr:row>17</xdr:row>
          <xdr:rowOff>160020</xdr:rowOff>
        </xdr:to>
        <xdr:sp macro="" textlink="">
          <xdr:nvSpPr>
            <xdr:cNvPr id="31830" name="Group Box 86" hidden="1">
              <a:extLst>
                <a:ext uri="{63B3BB69-23CF-44E3-9099-C40C66FF867C}">
                  <a14:compatExt spid="_x0000_s31830"/>
                </a:ext>
                <a:ext uri="{FF2B5EF4-FFF2-40B4-BE49-F238E27FC236}">
                  <a16:creationId xmlns:a16="http://schemas.microsoft.com/office/drawing/2014/main" id="{00000000-0008-0000-0E00-00005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251460</xdr:rowOff>
        </xdr:from>
        <xdr:to>
          <xdr:col>7</xdr:col>
          <xdr:colOff>617220</xdr:colOff>
          <xdr:row>17</xdr:row>
          <xdr:rowOff>259080</xdr:rowOff>
        </xdr:to>
        <xdr:sp macro="" textlink="">
          <xdr:nvSpPr>
            <xdr:cNvPr id="31831" name="Group Box 87" hidden="1">
              <a:extLst>
                <a:ext uri="{63B3BB69-23CF-44E3-9099-C40C66FF867C}">
                  <a14:compatExt spid="_x0000_s31831"/>
                </a:ext>
                <a:ext uri="{FF2B5EF4-FFF2-40B4-BE49-F238E27FC236}">
                  <a16:creationId xmlns:a16="http://schemas.microsoft.com/office/drawing/2014/main" id="{00000000-0008-0000-0E00-00005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16</xdr:row>
          <xdr:rowOff>251460</xdr:rowOff>
        </xdr:from>
        <xdr:to>
          <xdr:col>7</xdr:col>
          <xdr:colOff>640080</xdr:colOff>
          <xdr:row>17</xdr:row>
          <xdr:rowOff>251460</xdr:rowOff>
        </xdr:to>
        <xdr:sp macro="" textlink="">
          <xdr:nvSpPr>
            <xdr:cNvPr id="31832" name="Group Box 88" hidden="1">
              <a:extLst>
                <a:ext uri="{63B3BB69-23CF-44E3-9099-C40C66FF867C}">
                  <a14:compatExt spid="_x0000_s31832"/>
                </a:ext>
                <a:ext uri="{FF2B5EF4-FFF2-40B4-BE49-F238E27FC236}">
                  <a16:creationId xmlns:a16="http://schemas.microsoft.com/office/drawing/2014/main" id="{00000000-0008-0000-0E00-00005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251460</xdr:rowOff>
        </xdr:from>
        <xdr:to>
          <xdr:col>8</xdr:col>
          <xdr:colOff>190500</xdr:colOff>
          <xdr:row>17</xdr:row>
          <xdr:rowOff>213360</xdr:rowOff>
        </xdr:to>
        <xdr:sp macro="" textlink="">
          <xdr:nvSpPr>
            <xdr:cNvPr id="31833" name="Group Box 89" hidden="1">
              <a:extLst>
                <a:ext uri="{63B3BB69-23CF-44E3-9099-C40C66FF867C}">
                  <a14:compatExt spid="_x0000_s31833"/>
                </a:ext>
                <a:ext uri="{FF2B5EF4-FFF2-40B4-BE49-F238E27FC236}">
                  <a16:creationId xmlns:a16="http://schemas.microsoft.com/office/drawing/2014/main" id="{00000000-0008-0000-0E00-00005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274320</xdr:rowOff>
        </xdr:from>
        <xdr:to>
          <xdr:col>8</xdr:col>
          <xdr:colOff>190500</xdr:colOff>
          <xdr:row>31</xdr:row>
          <xdr:rowOff>304800</xdr:rowOff>
        </xdr:to>
        <xdr:sp macro="" textlink="">
          <xdr:nvSpPr>
            <xdr:cNvPr id="31834" name="Group Box 90" hidden="1">
              <a:extLst>
                <a:ext uri="{63B3BB69-23CF-44E3-9099-C40C66FF867C}">
                  <a14:compatExt spid="_x0000_s31834"/>
                </a:ext>
                <a:ext uri="{FF2B5EF4-FFF2-40B4-BE49-F238E27FC236}">
                  <a16:creationId xmlns:a16="http://schemas.microsoft.com/office/drawing/2014/main" id="{00000000-0008-0000-0E00-00005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251460</xdr:rowOff>
        </xdr:from>
        <xdr:to>
          <xdr:col>8</xdr:col>
          <xdr:colOff>388620</xdr:colOff>
          <xdr:row>17</xdr:row>
          <xdr:rowOff>144780</xdr:rowOff>
        </xdr:to>
        <xdr:sp macro="" textlink="">
          <xdr:nvSpPr>
            <xdr:cNvPr id="31835" name="Group Box 91" hidden="1">
              <a:extLst>
                <a:ext uri="{63B3BB69-23CF-44E3-9099-C40C66FF867C}">
                  <a14:compatExt spid="_x0000_s31835"/>
                </a:ext>
                <a:ext uri="{FF2B5EF4-FFF2-40B4-BE49-F238E27FC236}">
                  <a16:creationId xmlns:a16="http://schemas.microsoft.com/office/drawing/2014/main" id="{00000000-0008-0000-0E00-00005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0</xdr:rowOff>
        </xdr:from>
        <xdr:to>
          <xdr:col>8</xdr:col>
          <xdr:colOff>198120</xdr:colOff>
          <xdr:row>17</xdr:row>
          <xdr:rowOff>289560</xdr:rowOff>
        </xdr:to>
        <xdr:sp macro="" textlink="">
          <xdr:nvSpPr>
            <xdr:cNvPr id="31836" name="Group Box 92" hidden="1">
              <a:extLst>
                <a:ext uri="{63B3BB69-23CF-44E3-9099-C40C66FF867C}">
                  <a14:compatExt spid="_x0000_s31836"/>
                </a:ext>
                <a:ext uri="{FF2B5EF4-FFF2-40B4-BE49-F238E27FC236}">
                  <a16:creationId xmlns:a16="http://schemas.microsoft.com/office/drawing/2014/main" id="{00000000-0008-0000-0E00-00005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251460</xdr:rowOff>
        </xdr:from>
        <xdr:to>
          <xdr:col>8</xdr:col>
          <xdr:colOff>160020</xdr:colOff>
          <xdr:row>17</xdr:row>
          <xdr:rowOff>182880</xdr:rowOff>
        </xdr:to>
        <xdr:sp macro="" textlink="">
          <xdr:nvSpPr>
            <xdr:cNvPr id="31837" name="Group Box 93" hidden="1">
              <a:extLst>
                <a:ext uri="{63B3BB69-23CF-44E3-9099-C40C66FF867C}">
                  <a14:compatExt spid="_x0000_s31837"/>
                </a:ext>
                <a:ext uri="{FF2B5EF4-FFF2-40B4-BE49-F238E27FC236}">
                  <a16:creationId xmlns:a16="http://schemas.microsoft.com/office/drawing/2014/main" id="{00000000-0008-0000-0E00-00005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16</xdr:row>
          <xdr:rowOff>403860</xdr:rowOff>
        </xdr:from>
        <xdr:to>
          <xdr:col>8</xdr:col>
          <xdr:colOff>182880</xdr:colOff>
          <xdr:row>17</xdr:row>
          <xdr:rowOff>388620</xdr:rowOff>
        </xdr:to>
        <xdr:sp macro="" textlink="">
          <xdr:nvSpPr>
            <xdr:cNvPr id="31838" name="Group Box 94" hidden="1">
              <a:extLst>
                <a:ext uri="{63B3BB69-23CF-44E3-9099-C40C66FF867C}">
                  <a14:compatExt spid="_x0000_s31838"/>
                </a:ext>
                <a:ext uri="{FF2B5EF4-FFF2-40B4-BE49-F238E27FC236}">
                  <a16:creationId xmlns:a16="http://schemas.microsoft.com/office/drawing/2014/main" id="{00000000-0008-0000-0E00-00005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251460</xdr:rowOff>
        </xdr:from>
        <xdr:to>
          <xdr:col>8</xdr:col>
          <xdr:colOff>495300</xdr:colOff>
          <xdr:row>17</xdr:row>
          <xdr:rowOff>137160</xdr:rowOff>
        </xdr:to>
        <xdr:sp macro="" textlink="">
          <xdr:nvSpPr>
            <xdr:cNvPr id="31839" name="Group Box 95" hidden="1">
              <a:extLst>
                <a:ext uri="{63B3BB69-23CF-44E3-9099-C40C66FF867C}">
                  <a14:compatExt spid="_x0000_s31839"/>
                </a:ext>
                <a:ext uri="{FF2B5EF4-FFF2-40B4-BE49-F238E27FC236}">
                  <a16:creationId xmlns:a16="http://schemas.microsoft.com/office/drawing/2014/main" id="{00000000-0008-0000-0E00-00005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251460</xdr:rowOff>
        </xdr:from>
        <xdr:to>
          <xdr:col>8</xdr:col>
          <xdr:colOff>495300</xdr:colOff>
          <xdr:row>32</xdr:row>
          <xdr:rowOff>220980</xdr:rowOff>
        </xdr:to>
        <xdr:sp macro="" textlink="">
          <xdr:nvSpPr>
            <xdr:cNvPr id="31840" name="Group Box 96" hidden="1">
              <a:extLst>
                <a:ext uri="{63B3BB69-23CF-44E3-9099-C40C66FF867C}">
                  <a14:compatExt spid="_x0000_s31840"/>
                </a:ext>
                <a:ext uri="{FF2B5EF4-FFF2-40B4-BE49-F238E27FC236}">
                  <a16:creationId xmlns:a16="http://schemas.microsoft.com/office/drawing/2014/main" id="{00000000-0008-0000-0E00-00006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xdr:row>
          <xdr:rowOff>198120</xdr:rowOff>
        </xdr:from>
        <xdr:to>
          <xdr:col>7</xdr:col>
          <xdr:colOff>579120</xdr:colOff>
          <xdr:row>5</xdr:row>
          <xdr:rowOff>175260</xdr:rowOff>
        </xdr:to>
        <xdr:sp macro="" textlink="">
          <xdr:nvSpPr>
            <xdr:cNvPr id="31842" name="Group Box 98" hidden="1">
              <a:extLst>
                <a:ext uri="{63B3BB69-23CF-44E3-9099-C40C66FF867C}">
                  <a14:compatExt spid="_x0000_s31842"/>
                </a:ext>
                <a:ext uri="{FF2B5EF4-FFF2-40B4-BE49-F238E27FC236}">
                  <a16:creationId xmlns:a16="http://schemas.microsoft.com/office/drawing/2014/main" id="{00000000-0008-0000-0E00-00006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xdr:row>
          <xdr:rowOff>228600</xdr:rowOff>
        </xdr:from>
        <xdr:to>
          <xdr:col>7</xdr:col>
          <xdr:colOff>579120</xdr:colOff>
          <xdr:row>10</xdr:row>
          <xdr:rowOff>198120</xdr:rowOff>
        </xdr:to>
        <xdr:sp macro="" textlink="">
          <xdr:nvSpPr>
            <xdr:cNvPr id="31843" name="Group Box 99" hidden="1">
              <a:extLst>
                <a:ext uri="{63B3BB69-23CF-44E3-9099-C40C66FF867C}">
                  <a14:compatExt spid="_x0000_s31843"/>
                </a:ext>
                <a:ext uri="{FF2B5EF4-FFF2-40B4-BE49-F238E27FC236}">
                  <a16:creationId xmlns:a16="http://schemas.microsoft.com/office/drawing/2014/main" id="{00000000-0008-0000-0E00-00006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251460</xdr:rowOff>
        </xdr:from>
        <xdr:to>
          <xdr:col>7</xdr:col>
          <xdr:colOff>640080</xdr:colOff>
          <xdr:row>17</xdr:row>
          <xdr:rowOff>198120</xdr:rowOff>
        </xdr:to>
        <xdr:sp macro="" textlink="">
          <xdr:nvSpPr>
            <xdr:cNvPr id="31844" name="Group Box 100" hidden="1">
              <a:extLst>
                <a:ext uri="{63B3BB69-23CF-44E3-9099-C40C66FF867C}">
                  <a14:compatExt spid="_x0000_s31844"/>
                </a:ext>
                <a:ext uri="{FF2B5EF4-FFF2-40B4-BE49-F238E27FC236}">
                  <a16:creationId xmlns:a16="http://schemas.microsoft.com/office/drawing/2014/main" id="{00000000-0008-0000-0E00-00006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144780</xdr:rowOff>
        </xdr:from>
        <xdr:to>
          <xdr:col>7</xdr:col>
          <xdr:colOff>579120</xdr:colOff>
          <xdr:row>18</xdr:row>
          <xdr:rowOff>114300</xdr:rowOff>
        </xdr:to>
        <xdr:sp macro="" textlink="">
          <xdr:nvSpPr>
            <xdr:cNvPr id="31845" name="Group Box 101" hidden="1">
              <a:extLst>
                <a:ext uri="{63B3BB69-23CF-44E3-9099-C40C66FF867C}">
                  <a14:compatExt spid="_x0000_s31845"/>
                </a:ext>
                <a:ext uri="{FF2B5EF4-FFF2-40B4-BE49-F238E27FC236}">
                  <a16:creationId xmlns:a16="http://schemas.microsoft.com/office/drawing/2014/main" id="{00000000-0008-0000-0E00-00006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388620</xdr:rowOff>
        </xdr:from>
        <xdr:to>
          <xdr:col>7</xdr:col>
          <xdr:colOff>579120</xdr:colOff>
          <xdr:row>30</xdr:row>
          <xdr:rowOff>38100</xdr:rowOff>
        </xdr:to>
        <xdr:sp macro="" textlink="">
          <xdr:nvSpPr>
            <xdr:cNvPr id="31846" name="Group Box 102" hidden="1">
              <a:extLst>
                <a:ext uri="{63B3BB69-23CF-44E3-9099-C40C66FF867C}">
                  <a14:compatExt spid="_x0000_s31846"/>
                </a:ext>
                <a:ext uri="{FF2B5EF4-FFF2-40B4-BE49-F238E27FC236}">
                  <a16:creationId xmlns:a16="http://schemas.microsoft.com/office/drawing/2014/main" id="{00000000-0008-0000-0E00-00006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640080</xdr:colOff>
          <xdr:row>42</xdr:row>
          <xdr:rowOff>327660</xdr:rowOff>
        </xdr:to>
        <xdr:sp macro="" textlink="">
          <xdr:nvSpPr>
            <xdr:cNvPr id="31847" name="Group Box 103" hidden="1">
              <a:extLst>
                <a:ext uri="{63B3BB69-23CF-44E3-9099-C40C66FF867C}">
                  <a14:compatExt spid="_x0000_s31847"/>
                </a:ext>
                <a:ext uri="{FF2B5EF4-FFF2-40B4-BE49-F238E27FC236}">
                  <a16:creationId xmlns:a16="http://schemas.microsoft.com/office/drawing/2014/main" id="{00000000-0008-0000-0E00-00006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42</xdr:row>
          <xdr:rowOff>60960</xdr:rowOff>
        </xdr:from>
        <xdr:to>
          <xdr:col>7</xdr:col>
          <xdr:colOff>579120</xdr:colOff>
          <xdr:row>43</xdr:row>
          <xdr:rowOff>0</xdr:rowOff>
        </xdr:to>
        <xdr:sp macro="" textlink="">
          <xdr:nvSpPr>
            <xdr:cNvPr id="31848" name="Group Box 104" hidden="1">
              <a:extLst>
                <a:ext uri="{63B3BB69-23CF-44E3-9099-C40C66FF867C}">
                  <a14:compatExt spid="_x0000_s31848"/>
                </a:ext>
                <a:ext uri="{FF2B5EF4-FFF2-40B4-BE49-F238E27FC236}">
                  <a16:creationId xmlns:a16="http://schemas.microsoft.com/office/drawing/2014/main" id="{00000000-0008-0000-0E00-00006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42</xdr:row>
          <xdr:rowOff>289560</xdr:rowOff>
        </xdr:from>
        <xdr:to>
          <xdr:col>7</xdr:col>
          <xdr:colOff>579120</xdr:colOff>
          <xdr:row>43</xdr:row>
          <xdr:rowOff>251460</xdr:rowOff>
        </xdr:to>
        <xdr:sp macro="" textlink="">
          <xdr:nvSpPr>
            <xdr:cNvPr id="31849" name="Group Box 105" hidden="1">
              <a:extLst>
                <a:ext uri="{63B3BB69-23CF-44E3-9099-C40C66FF867C}">
                  <a14:compatExt spid="_x0000_s31849"/>
                </a:ext>
                <a:ext uri="{FF2B5EF4-FFF2-40B4-BE49-F238E27FC236}">
                  <a16:creationId xmlns:a16="http://schemas.microsoft.com/office/drawing/2014/main" id="{00000000-0008-0000-0E00-00006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251460</xdr:rowOff>
        </xdr:from>
        <xdr:to>
          <xdr:col>8</xdr:col>
          <xdr:colOff>68580</xdr:colOff>
          <xdr:row>17</xdr:row>
          <xdr:rowOff>220980</xdr:rowOff>
        </xdr:to>
        <xdr:sp macro="" textlink="">
          <xdr:nvSpPr>
            <xdr:cNvPr id="31850" name="Group Box 106" hidden="1">
              <a:extLst>
                <a:ext uri="{63B3BB69-23CF-44E3-9099-C40C66FF867C}">
                  <a14:compatExt spid="_x0000_s31850"/>
                </a:ext>
                <a:ext uri="{FF2B5EF4-FFF2-40B4-BE49-F238E27FC236}">
                  <a16:creationId xmlns:a16="http://schemas.microsoft.com/office/drawing/2014/main" id="{00000000-0008-0000-0E00-00006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251460</xdr:rowOff>
        </xdr:from>
        <xdr:to>
          <xdr:col>7</xdr:col>
          <xdr:colOff>594360</xdr:colOff>
          <xdr:row>17</xdr:row>
          <xdr:rowOff>266700</xdr:rowOff>
        </xdr:to>
        <xdr:sp macro="" textlink="">
          <xdr:nvSpPr>
            <xdr:cNvPr id="31851" name="Group Box 107" hidden="1">
              <a:extLst>
                <a:ext uri="{63B3BB69-23CF-44E3-9099-C40C66FF867C}">
                  <a14:compatExt spid="_x0000_s31851"/>
                </a:ext>
                <a:ext uri="{FF2B5EF4-FFF2-40B4-BE49-F238E27FC236}">
                  <a16:creationId xmlns:a16="http://schemas.microsoft.com/office/drawing/2014/main" id="{00000000-0008-0000-0E00-00006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251460</xdr:rowOff>
        </xdr:from>
        <xdr:to>
          <xdr:col>8</xdr:col>
          <xdr:colOff>175260</xdr:colOff>
          <xdr:row>17</xdr:row>
          <xdr:rowOff>213360</xdr:rowOff>
        </xdr:to>
        <xdr:sp macro="" textlink="">
          <xdr:nvSpPr>
            <xdr:cNvPr id="31852" name="Group Box 108" hidden="1">
              <a:extLst>
                <a:ext uri="{63B3BB69-23CF-44E3-9099-C40C66FF867C}">
                  <a14:compatExt spid="_x0000_s31852"/>
                </a:ext>
                <a:ext uri="{FF2B5EF4-FFF2-40B4-BE49-F238E27FC236}">
                  <a16:creationId xmlns:a16="http://schemas.microsoft.com/office/drawing/2014/main" id="{00000000-0008-0000-0E00-00006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251460</xdr:rowOff>
        </xdr:from>
        <xdr:to>
          <xdr:col>8</xdr:col>
          <xdr:colOff>373380</xdr:colOff>
          <xdr:row>17</xdr:row>
          <xdr:rowOff>144780</xdr:rowOff>
        </xdr:to>
        <xdr:sp macro="" textlink="">
          <xdr:nvSpPr>
            <xdr:cNvPr id="31853" name="Group Box 109" hidden="1">
              <a:extLst>
                <a:ext uri="{63B3BB69-23CF-44E3-9099-C40C66FF867C}">
                  <a14:compatExt spid="_x0000_s31853"/>
                </a:ext>
                <a:ext uri="{FF2B5EF4-FFF2-40B4-BE49-F238E27FC236}">
                  <a16:creationId xmlns:a16="http://schemas.microsoft.com/office/drawing/2014/main" id="{00000000-0008-0000-0E00-00006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251460</xdr:rowOff>
        </xdr:from>
        <xdr:to>
          <xdr:col>8</xdr:col>
          <xdr:colOff>144780</xdr:colOff>
          <xdr:row>17</xdr:row>
          <xdr:rowOff>198120</xdr:rowOff>
        </xdr:to>
        <xdr:sp macro="" textlink="">
          <xdr:nvSpPr>
            <xdr:cNvPr id="31854" name="Group Box 110" hidden="1">
              <a:extLst>
                <a:ext uri="{63B3BB69-23CF-44E3-9099-C40C66FF867C}">
                  <a14:compatExt spid="_x0000_s31854"/>
                </a:ext>
                <a:ext uri="{FF2B5EF4-FFF2-40B4-BE49-F238E27FC236}">
                  <a16:creationId xmlns:a16="http://schemas.microsoft.com/office/drawing/2014/main" id="{00000000-0008-0000-0E00-00006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251460</xdr:rowOff>
        </xdr:from>
        <xdr:to>
          <xdr:col>8</xdr:col>
          <xdr:colOff>480060</xdr:colOff>
          <xdr:row>17</xdr:row>
          <xdr:rowOff>144780</xdr:rowOff>
        </xdr:to>
        <xdr:sp macro="" textlink="">
          <xdr:nvSpPr>
            <xdr:cNvPr id="31855" name="Group Box 111" hidden="1">
              <a:extLst>
                <a:ext uri="{63B3BB69-23CF-44E3-9099-C40C66FF867C}">
                  <a14:compatExt spid="_x0000_s31855"/>
                </a:ext>
                <a:ext uri="{FF2B5EF4-FFF2-40B4-BE49-F238E27FC236}">
                  <a16:creationId xmlns:a16="http://schemas.microsoft.com/office/drawing/2014/main" id="{00000000-0008-0000-0E00-00006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251460</xdr:rowOff>
        </xdr:from>
        <xdr:to>
          <xdr:col>7</xdr:col>
          <xdr:colOff>640080</xdr:colOff>
          <xdr:row>17</xdr:row>
          <xdr:rowOff>220980</xdr:rowOff>
        </xdr:to>
        <xdr:sp macro="" textlink="">
          <xdr:nvSpPr>
            <xdr:cNvPr id="31856" name="Group Box 112" hidden="1">
              <a:extLst>
                <a:ext uri="{63B3BB69-23CF-44E3-9099-C40C66FF867C}">
                  <a14:compatExt spid="_x0000_s31856"/>
                </a:ext>
                <a:ext uri="{FF2B5EF4-FFF2-40B4-BE49-F238E27FC236}">
                  <a16:creationId xmlns:a16="http://schemas.microsoft.com/office/drawing/2014/main" id="{00000000-0008-0000-0E00-00007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144780</xdr:rowOff>
        </xdr:from>
        <xdr:to>
          <xdr:col>7</xdr:col>
          <xdr:colOff>579120</xdr:colOff>
          <xdr:row>18</xdr:row>
          <xdr:rowOff>114300</xdr:rowOff>
        </xdr:to>
        <xdr:sp macro="" textlink="">
          <xdr:nvSpPr>
            <xdr:cNvPr id="31858" name="Group Box 114" hidden="1">
              <a:extLst>
                <a:ext uri="{63B3BB69-23CF-44E3-9099-C40C66FF867C}">
                  <a14:compatExt spid="_x0000_s31858"/>
                </a:ext>
                <a:ext uri="{FF2B5EF4-FFF2-40B4-BE49-F238E27FC236}">
                  <a16:creationId xmlns:a16="http://schemas.microsoft.com/office/drawing/2014/main" id="{00000000-0008-0000-0E00-00007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388620</xdr:rowOff>
        </xdr:from>
        <xdr:to>
          <xdr:col>7</xdr:col>
          <xdr:colOff>579120</xdr:colOff>
          <xdr:row>30</xdr:row>
          <xdr:rowOff>38100</xdr:rowOff>
        </xdr:to>
        <xdr:sp macro="" textlink="">
          <xdr:nvSpPr>
            <xdr:cNvPr id="31859" name="Group Box 115" hidden="1">
              <a:extLst>
                <a:ext uri="{63B3BB69-23CF-44E3-9099-C40C66FF867C}">
                  <a14:compatExt spid="_x0000_s31859"/>
                </a:ext>
                <a:ext uri="{FF2B5EF4-FFF2-40B4-BE49-F238E27FC236}">
                  <a16:creationId xmlns:a16="http://schemas.microsoft.com/office/drawing/2014/main" id="{00000000-0008-0000-0E00-00007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8</xdr:col>
          <xdr:colOff>76200</xdr:colOff>
          <xdr:row>42</xdr:row>
          <xdr:rowOff>304800</xdr:rowOff>
        </xdr:to>
        <xdr:sp macro="" textlink="">
          <xdr:nvSpPr>
            <xdr:cNvPr id="31862" name="Group Box 118" hidden="1">
              <a:extLst>
                <a:ext uri="{63B3BB69-23CF-44E3-9099-C40C66FF867C}">
                  <a14:compatExt spid="_x0000_s31862"/>
                </a:ext>
                <a:ext uri="{FF2B5EF4-FFF2-40B4-BE49-F238E27FC236}">
                  <a16:creationId xmlns:a16="http://schemas.microsoft.com/office/drawing/2014/main" id="{00000000-0008-0000-0E00-00007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601980</xdr:colOff>
          <xdr:row>42</xdr:row>
          <xdr:rowOff>373380</xdr:rowOff>
        </xdr:to>
        <xdr:sp macro="" textlink="">
          <xdr:nvSpPr>
            <xdr:cNvPr id="31863" name="Group Box 119" hidden="1">
              <a:extLst>
                <a:ext uri="{63B3BB69-23CF-44E3-9099-C40C66FF867C}">
                  <a14:compatExt spid="_x0000_s31863"/>
                </a:ext>
                <a:ext uri="{FF2B5EF4-FFF2-40B4-BE49-F238E27FC236}">
                  <a16:creationId xmlns:a16="http://schemas.microsoft.com/office/drawing/2014/main" id="{00000000-0008-0000-0E00-00007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8</xdr:col>
          <xdr:colOff>175260</xdr:colOff>
          <xdr:row>42</xdr:row>
          <xdr:rowOff>304800</xdr:rowOff>
        </xdr:to>
        <xdr:sp macro="" textlink="">
          <xdr:nvSpPr>
            <xdr:cNvPr id="31864" name="Group Box 120" hidden="1">
              <a:extLst>
                <a:ext uri="{63B3BB69-23CF-44E3-9099-C40C66FF867C}">
                  <a14:compatExt spid="_x0000_s31864"/>
                </a:ext>
                <a:ext uri="{FF2B5EF4-FFF2-40B4-BE49-F238E27FC236}">
                  <a16:creationId xmlns:a16="http://schemas.microsoft.com/office/drawing/2014/main" id="{00000000-0008-0000-0E00-00007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8</xdr:col>
          <xdr:colOff>373380</xdr:colOff>
          <xdr:row>42</xdr:row>
          <xdr:rowOff>236220</xdr:rowOff>
        </xdr:to>
        <xdr:sp macro="" textlink="">
          <xdr:nvSpPr>
            <xdr:cNvPr id="31865" name="Group Box 121" hidden="1">
              <a:extLst>
                <a:ext uri="{63B3BB69-23CF-44E3-9099-C40C66FF867C}">
                  <a14:compatExt spid="_x0000_s31865"/>
                </a:ext>
                <a:ext uri="{FF2B5EF4-FFF2-40B4-BE49-F238E27FC236}">
                  <a16:creationId xmlns:a16="http://schemas.microsoft.com/office/drawing/2014/main" id="{00000000-0008-0000-0E00-00007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8</xdr:col>
          <xdr:colOff>144780</xdr:colOff>
          <xdr:row>42</xdr:row>
          <xdr:rowOff>289560</xdr:rowOff>
        </xdr:to>
        <xdr:sp macro="" textlink="">
          <xdr:nvSpPr>
            <xdr:cNvPr id="31866" name="Group Box 122" hidden="1">
              <a:extLst>
                <a:ext uri="{63B3BB69-23CF-44E3-9099-C40C66FF867C}">
                  <a14:compatExt spid="_x0000_s31866"/>
                </a:ext>
                <a:ext uri="{FF2B5EF4-FFF2-40B4-BE49-F238E27FC236}">
                  <a16:creationId xmlns:a16="http://schemas.microsoft.com/office/drawing/2014/main" id="{00000000-0008-0000-0E00-00007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76200</xdr:rowOff>
        </xdr:from>
        <xdr:to>
          <xdr:col>8</xdr:col>
          <xdr:colOff>480060</xdr:colOff>
          <xdr:row>42</xdr:row>
          <xdr:rowOff>228600</xdr:rowOff>
        </xdr:to>
        <xdr:sp macro="" textlink="">
          <xdr:nvSpPr>
            <xdr:cNvPr id="31867" name="Group Box 123" hidden="1">
              <a:extLst>
                <a:ext uri="{63B3BB69-23CF-44E3-9099-C40C66FF867C}">
                  <a14:compatExt spid="_x0000_s31867"/>
                </a:ext>
                <a:ext uri="{FF2B5EF4-FFF2-40B4-BE49-F238E27FC236}">
                  <a16:creationId xmlns:a16="http://schemas.microsoft.com/office/drawing/2014/main" id="{00000000-0008-0000-0E00-00007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7</xdr:col>
          <xdr:colOff>640080</xdr:colOff>
          <xdr:row>42</xdr:row>
          <xdr:rowOff>312420</xdr:rowOff>
        </xdr:to>
        <xdr:sp macro="" textlink="">
          <xdr:nvSpPr>
            <xdr:cNvPr id="31868" name="Group Box 124" hidden="1">
              <a:extLst>
                <a:ext uri="{63B3BB69-23CF-44E3-9099-C40C66FF867C}">
                  <a14:compatExt spid="_x0000_s31868"/>
                </a:ext>
                <a:ext uri="{FF2B5EF4-FFF2-40B4-BE49-F238E27FC236}">
                  <a16:creationId xmlns:a16="http://schemas.microsoft.com/office/drawing/2014/main" id="{00000000-0008-0000-0E00-00007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266700</xdr:rowOff>
        </xdr:from>
        <xdr:to>
          <xdr:col>8</xdr:col>
          <xdr:colOff>373380</xdr:colOff>
          <xdr:row>60</xdr:row>
          <xdr:rowOff>137160</xdr:rowOff>
        </xdr:to>
        <xdr:sp macro="" textlink="">
          <xdr:nvSpPr>
            <xdr:cNvPr id="31869" name="Group Box 125" hidden="1">
              <a:extLst>
                <a:ext uri="{63B3BB69-23CF-44E3-9099-C40C66FF867C}">
                  <a14:compatExt spid="_x0000_s31869"/>
                </a:ext>
                <a:ext uri="{FF2B5EF4-FFF2-40B4-BE49-F238E27FC236}">
                  <a16:creationId xmlns:a16="http://schemas.microsoft.com/office/drawing/2014/main" id="{00000000-0008-0000-0E00-00007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266700</xdr:rowOff>
        </xdr:from>
        <xdr:to>
          <xdr:col>8</xdr:col>
          <xdr:colOff>480060</xdr:colOff>
          <xdr:row>60</xdr:row>
          <xdr:rowOff>121920</xdr:rowOff>
        </xdr:to>
        <xdr:sp macro="" textlink="">
          <xdr:nvSpPr>
            <xdr:cNvPr id="31870" name="Group Box 126" hidden="1">
              <a:extLst>
                <a:ext uri="{63B3BB69-23CF-44E3-9099-C40C66FF867C}">
                  <a14:compatExt spid="_x0000_s31870"/>
                </a:ext>
                <a:ext uri="{FF2B5EF4-FFF2-40B4-BE49-F238E27FC236}">
                  <a16:creationId xmlns:a16="http://schemas.microsoft.com/office/drawing/2014/main" id="{00000000-0008-0000-0E00-00007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160020</xdr:rowOff>
        </xdr:from>
        <xdr:to>
          <xdr:col>7</xdr:col>
          <xdr:colOff>541020</xdr:colOff>
          <xdr:row>11</xdr:row>
          <xdr:rowOff>137160</xdr:rowOff>
        </xdr:to>
        <xdr:sp macro="" textlink="">
          <xdr:nvSpPr>
            <xdr:cNvPr id="31871" name="Group Box 127" hidden="1">
              <a:extLst>
                <a:ext uri="{63B3BB69-23CF-44E3-9099-C40C66FF867C}">
                  <a14:compatExt spid="_x0000_s31871"/>
                </a:ext>
                <a:ext uri="{FF2B5EF4-FFF2-40B4-BE49-F238E27FC236}">
                  <a16:creationId xmlns:a16="http://schemas.microsoft.com/office/drawing/2014/main" id="{00000000-0008-0000-0E00-00007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34</xdr:row>
          <xdr:rowOff>60960</xdr:rowOff>
        </xdr:from>
        <xdr:to>
          <xdr:col>7</xdr:col>
          <xdr:colOff>541020</xdr:colOff>
          <xdr:row>35</xdr:row>
          <xdr:rowOff>30480</xdr:rowOff>
        </xdr:to>
        <xdr:sp macro="" textlink="">
          <xdr:nvSpPr>
            <xdr:cNvPr id="31872" name="Group Box 128" hidden="1">
              <a:extLst>
                <a:ext uri="{63B3BB69-23CF-44E3-9099-C40C66FF867C}">
                  <a14:compatExt spid="_x0000_s31872"/>
                </a:ext>
                <a:ext uri="{FF2B5EF4-FFF2-40B4-BE49-F238E27FC236}">
                  <a16:creationId xmlns:a16="http://schemas.microsoft.com/office/drawing/2014/main" id="{00000000-0008-0000-0E00-00008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b="1">
            <a:latin typeface="メイリオ" pitchFamily="50" charset="-128"/>
            <a:ea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38.xml"/><Relationship Id="rId21" Type="http://schemas.openxmlformats.org/officeDocument/2006/relationships/ctrlProp" Target="../ctrlProps/ctrlProp33.xml"/><Relationship Id="rId42" Type="http://schemas.openxmlformats.org/officeDocument/2006/relationships/ctrlProp" Target="../ctrlProps/ctrlProp54.xml"/><Relationship Id="rId47" Type="http://schemas.openxmlformats.org/officeDocument/2006/relationships/ctrlProp" Target="../ctrlProps/ctrlProp59.xml"/><Relationship Id="rId63" Type="http://schemas.openxmlformats.org/officeDocument/2006/relationships/ctrlProp" Target="../ctrlProps/ctrlProp75.xml"/><Relationship Id="rId68" Type="http://schemas.openxmlformats.org/officeDocument/2006/relationships/ctrlProp" Target="../ctrlProps/ctrlProp80.xml"/><Relationship Id="rId84" Type="http://schemas.openxmlformats.org/officeDocument/2006/relationships/ctrlProp" Target="../ctrlProps/ctrlProp96.xml"/><Relationship Id="rId89" Type="http://schemas.openxmlformats.org/officeDocument/2006/relationships/ctrlProp" Target="../ctrlProps/ctrlProp101.xml"/><Relationship Id="rId16" Type="http://schemas.openxmlformats.org/officeDocument/2006/relationships/ctrlProp" Target="../ctrlProps/ctrlProp28.xml"/><Relationship Id="rId107" Type="http://schemas.openxmlformats.org/officeDocument/2006/relationships/ctrlProp" Target="../ctrlProps/ctrlProp119.xml"/><Relationship Id="rId11" Type="http://schemas.openxmlformats.org/officeDocument/2006/relationships/ctrlProp" Target="../ctrlProps/ctrlProp23.xml"/><Relationship Id="rId32" Type="http://schemas.openxmlformats.org/officeDocument/2006/relationships/ctrlProp" Target="../ctrlProps/ctrlProp44.xml"/><Relationship Id="rId37" Type="http://schemas.openxmlformats.org/officeDocument/2006/relationships/ctrlProp" Target="../ctrlProps/ctrlProp49.xml"/><Relationship Id="rId53" Type="http://schemas.openxmlformats.org/officeDocument/2006/relationships/ctrlProp" Target="../ctrlProps/ctrlProp65.xml"/><Relationship Id="rId58" Type="http://schemas.openxmlformats.org/officeDocument/2006/relationships/ctrlProp" Target="../ctrlProps/ctrlProp70.xml"/><Relationship Id="rId74" Type="http://schemas.openxmlformats.org/officeDocument/2006/relationships/ctrlProp" Target="../ctrlProps/ctrlProp86.xml"/><Relationship Id="rId79" Type="http://schemas.openxmlformats.org/officeDocument/2006/relationships/ctrlProp" Target="../ctrlProps/ctrlProp91.xml"/><Relationship Id="rId102" Type="http://schemas.openxmlformats.org/officeDocument/2006/relationships/ctrlProp" Target="../ctrlProps/ctrlProp114.xml"/><Relationship Id="rId5" Type="http://schemas.openxmlformats.org/officeDocument/2006/relationships/ctrlProp" Target="../ctrlProps/ctrlProp17.xml"/><Relationship Id="rId90" Type="http://schemas.openxmlformats.org/officeDocument/2006/relationships/ctrlProp" Target="../ctrlProps/ctrlProp102.xml"/><Relationship Id="rId95" Type="http://schemas.openxmlformats.org/officeDocument/2006/relationships/ctrlProp" Target="../ctrlProps/ctrlProp107.xml"/><Relationship Id="rId22" Type="http://schemas.openxmlformats.org/officeDocument/2006/relationships/ctrlProp" Target="../ctrlProps/ctrlProp34.xml"/><Relationship Id="rId27" Type="http://schemas.openxmlformats.org/officeDocument/2006/relationships/ctrlProp" Target="../ctrlProps/ctrlProp39.xml"/><Relationship Id="rId43" Type="http://schemas.openxmlformats.org/officeDocument/2006/relationships/ctrlProp" Target="../ctrlProps/ctrlProp55.xml"/><Relationship Id="rId48" Type="http://schemas.openxmlformats.org/officeDocument/2006/relationships/ctrlProp" Target="../ctrlProps/ctrlProp60.xml"/><Relationship Id="rId64" Type="http://schemas.openxmlformats.org/officeDocument/2006/relationships/ctrlProp" Target="../ctrlProps/ctrlProp76.xml"/><Relationship Id="rId69" Type="http://schemas.openxmlformats.org/officeDocument/2006/relationships/ctrlProp" Target="../ctrlProps/ctrlProp81.xml"/><Relationship Id="rId80" Type="http://schemas.openxmlformats.org/officeDocument/2006/relationships/ctrlProp" Target="../ctrlProps/ctrlProp92.xml"/><Relationship Id="rId85" Type="http://schemas.openxmlformats.org/officeDocument/2006/relationships/ctrlProp" Target="../ctrlProps/ctrlProp97.xml"/><Relationship Id="rId12" Type="http://schemas.openxmlformats.org/officeDocument/2006/relationships/ctrlProp" Target="../ctrlProps/ctrlProp24.xml"/><Relationship Id="rId17" Type="http://schemas.openxmlformats.org/officeDocument/2006/relationships/ctrlProp" Target="../ctrlProps/ctrlProp29.xml"/><Relationship Id="rId33" Type="http://schemas.openxmlformats.org/officeDocument/2006/relationships/ctrlProp" Target="../ctrlProps/ctrlProp45.xml"/><Relationship Id="rId38" Type="http://schemas.openxmlformats.org/officeDocument/2006/relationships/ctrlProp" Target="../ctrlProps/ctrlProp50.xml"/><Relationship Id="rId59" Type="http://schemas.openxmlformats.org/officeDocument/2006/relationships/ctrlProp" Target="../ctrlProps/ctrlProp71.xml"/><Relationship Id="rId103" Type="http://schemas.openxmlformats.org/officeDocument/2006/relationships/ctrlProp" Target="../ctrlProps/ctrlProp115.xml"/><Relationship Id="rId108" Type="http://schemas.openxmlformats.org/officeDocument/2006/relationships/ctrlProp" Target="../ctrlProps/ctrlProp120.xml"/><Relationship Id="rId54" Type="http://schemas.openxmlformats.org/officeDocument/2006/relationships/ctrlProp" Target="../ctrlProps/ctrlProp66.xml"/><Relationship Id="rId70" Type="http://schemas.openxmlformats.org/officeDocument/2006/relationships/ctrlProp" Target="../ctrlProps/ctrlProp82.xml"/><Relationship Id="rId75" Type="http://schemas.openxmlformats.org/officeDocument/2006/relationships/ctrlProp" Target="../ctrlProps/ctrlProp87.xml"/><Relationship Id="rId91" Type="http://schemas.openxmlformats.org/officeDocument/2006/relationships/ctrlProp" Target="../ctrlProps/ctrlProp103.xml"/><Relationship Id="rId96" Type="http://schemas.openxmlformats.org/officeDocument/2006/relationships/ctrlProp" Target="../ctrlProps/ctrlProp108.xml"/><Relationship Id="rId1" Type="http://schemas.openxmlformats.org/officeDocument/2006/relationships/printerSettings" Target="../printerSettings/printerSettings14.bin"/><Relationship Id="rId6" Type="http://schemas.openxmlformats.org/officeDocument/2006/relationships/ctrlProp" Target="../ctrlProps/ctrlProp18.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49" Type="http://schemas.openxmlformats.org/officeDocument/2006/relationships/ctrlProp" Target="../ctrlProps/ctrlProp61.xml"/><Relationship Id="rId57" Type="http://schemas.openxmlformats.org/officeDocument/2006/relationships/ctrlProp" Target="../ctrlProps/ctrlProp69.xml"/><Relationship Id="rId106" Type="http://schemas.openxmlformats.org/officeDocument/2006/relationships/ctrlProp" Target="../ctrlProps/ctrlProp118.xml"/><Relationship Id="rId10" Type="http://schemas.openxmlformats.org/officeDocument/2006/relationships/ctrlProp" Target="../ctrlProps/ctrlProp22.xml"/><Relationship Id="rId31" Type="http://schemas.openxmlformats.org/officeDocument/2006/relationships/ctrlProp" Target="../ctrlProps/ctrlProp43.xml"/><Relationship Id="rId44" Type="http://schemas.openxmlformats.org/officeDocument/2006/relationships/ctrlProp" Target="../ctrlProps/ctrlProp56.xml"/><Relationship Id="rId52" Type="http://schemas.openxmlformats.org/officeDocument/2006/relationships/ctrlProp" Target="../ctrlProps/ctrlProp64.xml"/><Relationship Id="rId60" Type="http://schemas.openxmlformats.org/officeDocument/2006/relationships/ctrlProp" Target="../ctrlProps/ctrlProp72.xml"/><Relationship Id="rId65" Type="http://schemas.openxmlformats.org/officeDocument/2006/relationships/ctrlProp" Target="../ctrlProps/ctrlProp77.xml"/><Relationship Id="rId73" Type="http://schemas.openxmlformats.org/officeDocument/2006/relationships/ctrlProp" Target="../ctrlProps/ctrlProp85.xml"/><Relationship Id="rId78" Type="http://schemas.openxmlformats.org/officeDocument/2006/relationships/ctrlProp" Target="../ctrlProps/ctrlProp90.xml"/><Relationship Id="rId81" Type="http://schemas.openxmlformats.org/officeDocument/2006/relationships/ctrlProp" Target="../ctrlProps/ctrlProp93.xml"/><Relationship Id="rId86" Type="http://schemas.openxmlformats.org/officeDocument/2006/relationships/ctrlProp" Target="../ctrlProps/ctrlProp98.xml"/><Relationship Id="rId94" Type="http://schemas.openxmlformats.org/officeDocument/2006/relationships/ctrlProp" Target="../ctrlProps/ctrlProp106.xml"/><Relationship Id="rId99" Type="http://schemas.openxmlformats.org/officeDocument/2006/relationships/ctrlProp" Target="../ctrlProps/ctrlProp111.xml"/><Relationship Id="rId101" Type="http://schemas.openxmlformats.org/officeDocument/2006/relationships/ctrlProp" Target="../ctrlProps/ctrlProp113.xml"/><Relationship Id="rId4" Type="http://schemas.openxmlformats.org/officeDocument/2006/relationships/ctrlProp" Target="../ctrlProps/ctrlProp16.xml"/><Relationship Id="rId9" Type="http://schemas.openxmlformats.org/officeDocument/2006/relationships/ctrlProp" Target="../ctrlProps/ctrlProp21.xml"/><Relationship Id="rId13" Type="http://schemas.openxmlformats.org/officeDocument/2006/relationships/ctrlProp" Target="../ctrlProps/ctrlProp25.xml"/><Relationship Id="rId18" Type="http://schemas.openxmlformats.org/officeDocument/2006/relationships/ctrlProp" Target="../ctrlProps/ctrlProp30.xml"/><Relationship Id="rId39" Type="http://schemas.openxmlformats.org/officeDocument/2006/relationships/ctrlProp" Target="../ctrlProps/ctrlProp51.xml"/><Relationship Id="rId109" Type="http://schemas.openxmlformats.org/officeDocument/2006/relationships/ctrlProp" Target="../ctrlProps/ctrlProp121.xml"/><Relationship Id="rId34" Type="http://schemas.openxmlformats.org/officeDocument/2006/relationships/ctrlProp" Target="../ctrlProps/ctrlProp46.xml"/><Relationship Id="rId50" Type="http://schemas.openxmlformats.org/officeDocument/2006/relationships/ctrlProp" Target="../ctrlProps/ctrlProp62.xml"/><Relationship Id="rId55" Type="http://schemas.openxmlformats.org/officeDocument/2006/relationships/ctrlProp" Target="../ctrlProps/ctrlProp67.xml"/><Relationship Id="rId76" Type="http://schemas.openxmlformats.org/officeDocument/2006/relationships/ctrlProp" Target="../ctrlProps/ctrlProp88.xml"/><Relationship Id="rId97" Type="http://schemas.openxmlformats.org/officeDocument/2006/relationships/ctrlProp" Target="../ctrlProps/ctrlProp109.xml"/><Relationship Id="rId104" Type="http://schemas.openxmlformats.org/officeDocument/2006/relationships/ctrlProp" Target="../ctrlProps/ctrlProp116.xml"/><Relationship Id="rId7" Type="http://schemas.openxmlformats.org/officeDocument/2006/relationships/ctrlProp" Target="../ctrlProps/ctrlProp19.xml"/><Relationship Id="rId71" Type="http://schemas.openxmlformats.org/officeDocument/2006/relationships/ctrlProp" Target="../ctrlProps/ctrlProp83.xml"/><Relationship Id="rId92" Type="http://schemas.openxmlformats.org/officeDocument/2006/relationships/ctrlProp" Target="../ctrlProps/ctrlProp104.xml"/><Relationship Id="rId2" Type="http://schemas.openxmlformats.org/officeDocument/2006/relationships/drawing" Target="../drawings/drawing9.xml"/><Relationship Id="rId29" Type="http://schemas.openxmlformats.org/officeDocument/2006/relationships/ctrlProp" Target="../ctrlProps/ctrlProp41.xml"/><Relationship Id="rId24" Type="http://schemas.openxmlformats.org/officeDocument/2006/relationships/ctrlProp" Target="../ctrlProps/ctrlProp36.xml"/><Relationship Id="rId40" Type="http://schemas.openxmlformats.org/officeDocument/2006/relationships/ctrlProp" Target="../ctrlProps/ctrlProp52.xml"/><Relationship Id="rId45" Type="http://schemas.openxmlformats.org/officeDocument/2006/relationships/ctrlProp" Target="../ctrlProps/ctrlProp57.xml"/><Relationship Id="rId66" Type="http://schemas.openxmlformats.org/officeDocument/2006/relationships/ctrlProp" Target="../ctrlProps/ctrlProp78.xml"/><Relationship Id="rId87" Type="http://schemas.openxmlformats.org/officeDocument/2006/relationships/ctrlProp" Target="../ctrlProps/ctrlProp99.xml"/><Relationship Id="rId110" Type="http://schemas.openxmlformats.org/officeDocument/2006/relationships/ctrlProp" Target="../ctrlProps/ctrlProp122.xml"/><Relationship Id="rId61" Type="http://schemas.openxmlformats.org/officeDocument/2006/relationships/ctrlProp" Target="../ctrlProps/ctrlProp73.xml"/><Relationship Id="rId82" Type="http://schemas.openxmlformats.org/officeDocument/2006/relationships/ctrlProp" Target="../ctrlProps/ctrlProp94.xml"/><Relationship Id="rId19" Type="http://schemas.openxmlformats.org/officeDocument/2006/relationships/ctrlProp" Target="../ctrlProps/ctrlProp31.xml"/><Relationship Id="rId14" Type="http://schemas.openxmlformats.org/officeDocument/2006/relationships/ctrlProp" Target="../ctrlProps/ctrlProp26.xml"/><Relationship Id="rId30" Type="http://schemas.openxmlformats.org/officeDocument/2006/relationships/ctrlProp" Target="../ctrlProps/ctrlProp42.xml"/><Relationship Id="rId35" Type="http://schemas.openxmlformats.org/officeDocument/2006/relationships/ctrlProp" Target="../ctrlProps/ctrlProp47.xml"/><Relationship Id="rId56" Type="http://schemas.openxmlformats.org/officeDocument/2006/relationships/ctrlProp" Target="../ctrlProps/ctrlProp68.xml"/><Relationship Id="rId77" Type="http://schemas.openxmlformats.org/officeDocument/2006/relationships/ctrlProp" Target="../ctrlProps/ctrlProp89.xml"/><Relationship Id="rId100" Type="http://schemas.openxmlformats.org/officeDocument/2006/relationships/ctrlProp" Target="../ctrlProps/ctrlProp112.xml"/><Relationship Id="rId105" Type="http://schemas.openxmlformats.org/officeDocument/2006/relationships/ctrlProp" Target="../ctrlProps/ctrlProp117.xml"/><Relationship Id="rId8" Type="http://schemas.openxmlformats.org/officeDocument/2006/relationships/ctrlProp" Target="../ctrlProps/ctrlProp20.xml"/><Relationship Id="rId51" Type="http://schemas.openxmlformats.org/officeDocument/2006/relationships/ctrlProp" Target="../ctrlProps/ctrlProp63.xml"/><Relationship Id="rId72" Type="http://schemas.openxmlformats.org/officeDocument/2006/relationships/ctrlProp" Target="../ctrlProps/ctrlProp84.xml"/><Relationship Id="rId93" Type="http://schemas.openxmlformats.org/officeDocument/2006/relationships/ctrlProp" Target="../ctrlProps/ctrlProp105.xml"/><Relationship Id="rId98" Type="http://schemas.openxmlformats.org/officeDocument/2006/relationships/ctrlProp" Target="../ctrlProps/ctrlProp110.xml"/><Relationship Id="rId3" Type="http://schemas.openxmlformats.org/officeDocument/2006/relationships/vmlDrawing" Target="../drawings/vmlDrawing3.vml"/><Relationship Id="rId25" Type="http://schemas.openxmlformats.org/officeDocument/2006/relationships/ctrlProp" Target="../ctrlProps/ctrlProp37.xml"/><Relationship Id="rId46" Type="http://schemas.openxmlformats.org/officeDocument/2006/relationships/ctrlProp" Target="../ctrlProps/ctrlProp58.xml"/><Relationship Id="rId67" Type="http://schemas.openxmlformats.org/officeDocument/2006/relationships/ctrlProp" Target="../ctrlProps/ctrlProp79.xml"/><Relationship Id="rId20" Type="http://schemas.openxmlformats.org/officeDocument/2006/relationships/ctrlProp" Target="../ctrlProps/ctrlProp32.xml"/><Relationship Id="rId41" Type="http://schemas.openxmlformats.org/officeDocument/2006/relationships/ctrlProp" Target="../ctrlProps/ctrlProp53.xml"/><Relationship Id="rId62" Type="http://schemas.openxmlformats.org/officeDocument/2006/relationships/ctrlProp" Target="../ctrlProps/ctrlProp74.xml"/><Relationship Id="rId83" Type="http://schemas.openxmlformats.org/officeDocument/2006/relationships/ctrlProp" Target="../ctrlProps/ctrlProp95.xml"/><Relationship Id="rId88" Type="http://schemas.openxmlformats.org/officeDocument/2006/relationships/ctrlProp" Target="../ctrlProps/ctrlProp100.xml"/><Relationship Id="rId111" Type="http://schemas.openxmlformats.org/officeDocument/2006/relationships/ctrlProp" Target="../ctrlProps/ctrlProp12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G6"/>
  <sheetViews>
    <sheetView workbookViewId="0">
      <selection activeCell="C4" sqref="C4"/>
    </sheetView>
  </sheetViews>
  <sheetFormatPr defaultRowHeight="13.2" x14ac:dyDescent="0.2"/>
  <cols>
    <col min="1" max="1" width="8.88671875" customWidth="1"/>
    <col min="2" max="2" width="17.44140625" customWidth="1"/>
  </cols>
  <sheetData>
    <row r="2" spans="2:7" x14ac:dyDescent="0.2">
      <c r="B2" t="s">
        <v>65</v>
      </c>
      <c r="D2" t="s">
        <v>69</v>
      </c>
    </row>
    <row r="4" spans="2:7" x14ac:dyDescent="0.2">
      <c r="B4" t="s">
        <v>66</v>
      </c>
      <c r="C4" s="14" t="str">
        <f>G4&amp;"年度"</f>
        <v>4年度</v>
      </c>
      <c r="G4" s="15">
        <f>基本情報＿表紙!J4</f>
        <v>4</v>
      </c>
    </row>
    <row r="5" spans="2:7" x14ac:dyDescent="0.2">
      <c r="B5" t="s">
        <v>67</v>
      </c>
      <c r="C5" s="14" t="str">
        <f>G5&amp;"年度"</f>
        <v>3年度</v>
      </c>
      <c r="G5" s="15">
        <f>G4-1</f>
        <v>3</v>
      </c>
    </row>
    <row r="6" spans="2:7" x14ac:dyDescent="0.2">
      <c r="B6" t="s">
        <v>68</v>
      </c>
      <c r="C6" s="14" t="str">
        <f>G6&amp;"年度"</f>
        <v>2年度</v>
      </c>
      <c r="G6" s="15">
        <f>G5-1</f>
        <v>2</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C000"/>
  </sheetPr>
  <dimension ref="A1:V89"/>
  <sheetViews>
    <sheetView zoomScale="75" zoomScaleNormal="75" zoomScaleSheetLayoutView="75" workbookViewId="0">
      <selection activeCell="B4" sqref="B4"/>
    </sheetView>
  </sheetViews>
  <sheetFormatPr defaultColWidth="9" defaultRowHeight="30.75" customHeight="1" x14ac:dyDescent="0.2"/>
  <cols>
    <col min="1" max="1" width="14.6640625" style="46" customWidth="1"/>
    <col min="2" max="14" width="10.21875" style="46" customWidth="1"/>
    <col min="15" max="15" width="9.6640625" style="39" customWidth="1"/>
    <col min="16" max="16384" width="9" style="39"/>
  </cols>
  <sheetData>
    <row r="1" spans="1:22" s="36" customFormat="1" ht="33.75" customHeight="1" x14ac:dyDescent="0.2">
      <c r="A1" s="508" t="s">
        <v>143</v>
      </c>
      <c r="B1" s="508"/>
      <c r="C1" s="112" t="s">
        <v>46</v>
      </c>
      <c r="D1" s="352"/>
      <c r="E1" s="509" t="s">
        <v>239</v>
      </c>
      <c r="F1" s="510"/>
      <c r="G1" s="510"/>
      <c r="H1" s="44"/>
      <c r="J1" s="487" t="s">
        <v>60</v>
      </c>
      <c r="K1" s="488"/>
      <c r="M1" s="8"/>
      <c r="N1" s="35" t="s">
        <v>36</v>
      </c>
      <c r="O1" s="131"/>
    </row>
    <row r="2" spans="1:22" s="36" customFormat="1" ht="33.75" customHeight="1" x14ac:dyDescent="0.2">
      <c r="A2" s="163" t="s">
        <v>430</v>
      </c>
      <c r="B2" s="110"/>
      <c r="C2" s="49"/>
      <c r="D2" s="39"/>
      <c r="E2" s="63"/>
      <c r="G2" s="44"/>
      <c r="H2" s="44"/>
      <c r="L2" s="115"/>
      <c r="M2" s="111"/>
      <c r="N2" s="111"/>
      <c r="O2" s="131"/>
    </row>
    <row r="3" spans="1:22" s="36" customFormat="1" ht="28.5" customHeight="1" x14ac:dyDescent="0.2">
      <c r="A3" s="342">
        <f>基本情報＿表紙!$J$4</f>
        <v>4</v>
      </c>
      <c r="B3" s="303" t="s">
        <v>7</v>
      </c>
      <c r="C3" s="303" t="s">
        <v>8</v>
      </c>
      <c r="D3" s="303" t="s">
        <v>9</v>
      </c>
      <c r="E3" s="303" t="s">
        <v>11</v>
      </c>
      <c r="F3" s="303" t="s">
        <v>12</v>
      </c>
      <c r="G3" s="303" t="s">
        <v>13</v>
      </c>
      <c r="H3" s="303" t="s">
        <v>14</v>
      </c>
      <c r="I3" s="303" t="s">
        <v>15</v>
      </c>
      <c r="J3" s="303" t="s">
        <v>16</v>
      </c>
      <c r="K3" s="303" t="s">
        <v>17</v>
      </c>
      <c r="L3" s="303" t="s">
        <v>18</v>
      </c>
      <c r="M3" s="303" t="s">
        <v>19</v>
      </c>
      <c r="N3" s="303" t="s">
        <v>186</v>
      </c>
      <c r="O3" s="131"/>
    </row>
    <row r="4" spans="1:22" s="46" customFormat="1" ht="28.5" customHeight="1" x14ac:dyDescent="0.2">
      <c r="A4" s="407" t="s">
        <v>324</v>
      </c>
      <c r="B4" s="432"/>
      <c r="C4" s="432"/>
      <c r="D4" s="432"/>
      <c r="E4" s="432"/>
      <c r="F4" s="432"/>
      <c r="G4" s="432"/>
      <c r="H4" s="432"/>
      <c r="I4" s="432"/>
      <c r="J4" s="432"/>
      <c r="K4" s="432"/>
      <c r="L4" s="432"/>
      <c r="M4" s="432"/>
      <c r="N4" s="32">
        <f>SUM(B4:M4)</f>
        <v>0</v>
      </c>
      <c r="O4" s="131"/>
      <c r="P4" s="153"/>
      <c r="Q4" s="149"/>
      <c r="R4" s="149"/>
      <c r="S4" s="149"/>
      <c r="T4" s="149"/>
      <c r="U4" s="149"/>
      <c r="V4" s="106"/>
    </row>
    <row r="5" spans="1:22" s="46" customFormat="1" ht="28.5" customHeight="1" x14ac:dyDescent="0.2">
      <c r="A5" s="407" t="s">
        <v>325</v>
      </c>
      <c r="B5" s="432"/>
      <c r="C5" s="432"/>
      <c r="D5" s="432"/>
      <c r="E5" s="432"/>
      <c r="F5" s="432"/>
      <c r="G5" s="432"/>
      <c r="H5" s="432"/>
      <c r="I5" s="432"/>
      <c r="J5" s="432"/>
      <c r="K5" s="432"/>
      <c r="L5" s="432"/>
      <c r="M5" s="432"/>
      <c r="N5" s="32">
        <f t="shared" ref="N5:N18" si="0">SUM(B5:M5)</f>
        <v>0</v>
      </c>
      <c r="O5" s="49"/>
      <c r="P5" s="50"/>
      <c r="Q5" s="51"/>
      <c r="R5" s="51"/>
      <c r="S5" s="51"/>
      <c r="T5" s="51"/>
      <c r="U5" s="51"/>
      <c r="V5" s="52"/>
    </row>
    <row r="6" spans="1:22" s="46" customFormat="1" ht="28.5" customHeight="1" x14ac:dyDescent="0.2">
      <c r="A6" s="407" t="s">
        <v>326</v>
      </c>
      <c r="B6" s="432"/>
      <c r="C6" s="432"/>
      <c r="D6" s="432"/>
      <c r="E6" s="432"/>
      <c r="F6" s="432"/>
      <c r="G6" s="432"/>
      <c r="H6" s="432"/>
      <c r="I6" s="432"/>
      <c r="J6" s="432"/>
      <c r="K6" s="432"/>
      <c r="L6" s="432"/>
      <c r="M6" s="432"/>
      <c r="N6" s="32">
        <f t="shared" si="0"/>
        <v>0</v>
      </c>
      <c r="O6" s="221" t="s">
        <v>232</v>
      </c>
      <c r="P6" s="50"/>
      <c r="Q6" s="51"/>
      <c r="R6" s="51"/>
      <c r="S6" s="51"/>
      <c r="T6" s="51"/>
      <c r="U6" s="51"/>
      <c r="V6" s="52"/>
    </row>
    <row r="7" spans="1:22" s="46" customFormat="1" ht="28.5" customHeight="1" x14ac:dyDescent="0.2">
      <c r="A7" s="407" t="s">
        <v>327</v>
      </c>
      <c r="B7" s="432"/>
      <c r="C7" s="432"/>
      <c r="D7" s="432"/>
      <c r="E7" s="432"/>
      <c r="F7" s="432"/>
      <c r="G7" s="432"/>
      <c r="H7" s="432"/>
      <c r="I7" s="432"/>
      <c r="J7" s="432"/>
      <c r="K7" s="432"/>
      <c r="L7" s="432"/>
      <c r="M7" s="432"/>
      <c r="N7" s="32">
        <f t="shared" si="0"/>
        <v>0</v>
      </c>
      <c r="O7" s="417"/>
      <c r="P7" s="50"/>
      <c r="Q7" s="51"/>
      <c r="R7" s="51"/>
      <c r="S7" s="51"/>
      <c r="T7" s="51"/>
      <c r="U7" s="51"/>
      <c r="V7" s="52"/>
    </row>
    <row r="8" spans="1:22" s="46" customFormat="1" ht="28.5" customHeight="1" x14ac:dyDescent="0.2">
      <c r="A8" s="407" t="s">
        <v>328</v>
      </c>
      <c r="B8" s="432"/>
      <c r="C8" s="432"/>
      <c r="D8" s="432"/>
      <c r="E8" s="432"/>
      <c r="F8" s="432"/>
      <c r="G8" s="432"/>
      <c r="H8" s="432"/>
      <c r="I8" s="432"/>
      <c r="J8" s="432"/>
      <c r="K8" s="432"/>
      <c r="L8" s="432"/>
      <c r="M8" s="432"/>
      <c r="N8" s="32">
        <f>SUM(B8:M8)</f>
        <v>0</v>
      </c>
      <c r="O8" s="154"/>
      <c r="P8" s="50"/>
      <c r="Q8" s="51"/>
      <c r="R8" s="51"/>
      <c r="S8" s="51"/>
      <c r="T8" s="51"/>
      <c r="U8" s="51"/>
      <c r="V8" s="52"/>
    </row>
    <row r="9" spans="1:22" s="46" customFormat="1" ht="28.5" customHeight="1" x14ac:dyDescent="0.2">
      <c r="A9" s="407" t="s">
        <v>329</v>
      </c>
      <c r="B9" s="432"/>
      <c r="C9" s="432"/>
      <c r="D9" s="432"/>
      <c r="E9" s="432"/>
      <c r="F9" s="432"/>
      <c r="G9" s="432"/>
      <c r="H9" s="432"/>
      <c r="I9" s="432"/>
      <c r="J9" s="432"/>
      <c r="K9" s="432"/>
      <c r="L9" s="432"/>
      <c r="M9" s="432"/>
      <c r="N9" s="32">
        <f>SUM(B9:M9)</f>
        <v>0</v>
      </c>
      <c r="O9" s="49"/>
      <c r="P9" s="50"/>
      <c r="Q9" s="51"/>
      <c r="R9" s="51"/>
      <c r="S9" s="51"/>
      <c r="T9" s="51"/>
      <c r="U9" s="51"/>
      <c r="V9" s="52"/>
    </row>
    <row r="10" spans="1:22" s="46" customFormat="1" ht="28.5" customHeight="1" x14ac:dyDescent="0.2">
      <c r="A10" s="162" t="s">
        <v>34</v>
      </c>
      <c r="B10" s="73">
        <f>SUM(B4:B9)</f>
        <v>0</v>
      </c>
      <c r="C10" s="73">
        <f>SUM(C4:C9)</f>
        <v>0</v>
      </c>
      <c r="D10" s="73">
        <f>SUM(D4:D9)</f>
        <v>0</v>
      </c>
      <c r="E10" s="73">
        <f>SUM(E4:E9)</f>
        <v>0</v>
      </c>
      <c r="F10" s="73">
        <f t="shared" ref="F10:L10" si="1">SUM(F4:F9)</f>
        <v>0</v>
      </c>
      <c r="G10" s="73">
        <f t="shared" si="1"/>
        <v>0</v>
      </c>
      <c r="H10" s="73">
        <f t="shared" si="1"/>
        <v>0</v>
      </c>
      <c r="I10" s="73">
        <f t="shared" si="1"/>
        <v>0</v>
      </c>
      <c r="J10" s="73">
        <f t="shared" si="1"/>
        <v>0</v>
      </c>
      <c r="K10" s="73">
        <f t="shared" si="1"/>
        <v>0</v>
      </c>
      <c r="L10" s="73">
        <f t="shared" si="1"/>
        <v>0</v>
      </c>
      <c r="M10" s="73">
        <f>SUM(M4:M9)</f>
        <v>0</v>
      </c>
      <c r="N10" s="32">
        <f>SUM(B10:M10)</f>
        <v>0</v>
      </c>
      <c r="O10" s="417"/>
      <c r="P10" s="50"/>
      <c r="Q10" s="51"/>
      <c r="R10" s="51"/>
      <c r="S10" s="51"/>
      <c r="T10" s="51"/>
      <c r="U10" s="51"/>
      <c r="V10" s="52"/>
    </row>
    <row r="11" spans="1:22" s="46" customFormat="1" ht="28.5" customHeight="1" x14ac:dyDescent="0.2">
      <c r="A11" s="412" t="s">
        <v>330</v>
      </c>
      <c r="B11" s="432"/>
      <c r="C11" s="432"/>
      <c r="D11" s="432"/>
      <c r="E11" s="432"/>
      <c r="F11" s="432"/>
      <c r="G11" s="432"/>
      <c r="H11" s="432"/>
      <c r="I11" s="432"/>
      <c r="J11" s="432"/>
      <c r="K11" s="432"/>
      <c r="L11" s="432"/>
      <c r="M11" s="432"/>
      <c r="N11" s="32">
        <f t="shared" si="0"/>
        <v>0</v>
      </c>
      <c r="O11" s="53"/>
      <c r="P11" s="50"/>
      <c r="Q11" s="51"/>
      <c r="R11" s="51"/>
      <c r="S11" s="51"/>
      <c r="T11" s="51"/>
      <c r="U11" s="51"/>
      <c r="V11" s="52"/>
    </row>
    <row r="12" spans="1:22" s="46" customFormat="1" ht="28.5" customHeight="1" x14ac:dyDescent="0.2">
      <c r="A12" s="412" t="s">
        <v>331</v>
      </c>
      <c r="B12" s="432"/>
      <c r="C12" s="432"/>
      <c r="D12" s="432"/>
      <c r="E12" s="432"/>
      <c r="F12" s="432"/>
      <c r="G12" s="432"/>
      <c r="H12" s="432"/>
      <c r="I12" s="432"/>
      <c r="J12" s="432"/>
      <c r="K12" s="432"/>
      <c r="L12" s="432"/>
      <c r="M12" s="432"/>
      <c r="N12" s="32">
        <f t="shared" si="0"/>
        <v>0</v>
      </c>
      <c r="O12" s="163"/>
      <c r="P12" s="50"/>
      <c r="Q12" s="51"/>
      <c r="R12" s="51"/>
      <c r="S12" s="51"/>
      <c r="T12" s="51"/>
      <c r="U12" s="51"/>
      <c r="V12" s="52"/>
    </row>
    <row r="13" spans="1:22" s="46" customFormat="1" ht="28.5" customHeight="1" x14ac:dyDescent="0.2">
      <c r="A13" s="412" t="s">
        <v>121</v>
      </c>
      <c r="B13" s="432"/>
      <c r="C13" s="432"/>
      <c r="D13" s="432"/>
      <c r="E13" s="432"/>
      <c r="F13" s="432"/>
      <c r="G13" s="432"/>
      <c r="H13" s="432"/>
      <c r="I13" s="432"/>
      <c r="J13" s="432"/>
      <c r="K13" s="432"/>
      <c r="L13" s="432"/>
      <c r="M13" s="432"/>
      <c r="N13" s="32">
        <f t="shared" si="0"/>
        <v>0</v>
      </c>
      <c r="O13" s="49"/>
      <c r="P13" s="50"/>
      <c r="Q13" s="51"/>
      <c r="R13" s="51"/>
      <c r="S13" s="51"/>
      <c r="T13" s="51"/>
      <c r="U13" s="51"/>
      <c r="V13" s="52"/>
    </row>
    <row r="14" spans="1:22" s="46" customFormat="1" ht="28.5" customHeight="1" x14ac:dyDescent="0.2">
      <c r="A14" s="412" t="s">
        <v>332</v>
      </c>
      <c r="B14" s="432"/>
      <c r="C14" s="432"/>
      <c r="D14" s="432"/>
      <c r="E14" s="432"/>
      <c r="F14" s="432"/>
      <c r="G14" s="432"/>
      <c r="H14" s="432"/>
      <c r="I14" s="432"/>
      <c r="J14" s="432"/>
      <c r="K14" s="432"/>
      <c r="L14" s="432"/>
      <c r="M14" s="432"/>
      <c r="N14" s="32">
        <f t="shared" si="0"/>
        <v>0</v>
      </c>
      <c r="O14" s="49"/>
      <c r="P14" s="50"/>
      <c r="Q14" s="51"/>
      <c r="R14" s="51"/>
      <c r="S14" s="51"/>
      <c r="T14" s="51"/>
      <c r="U14" s="51"/>
      <c r="V14" s="52"/>
    </row>
    <row r="15" spans="1:22" s="46" customFormat="1" ht="28.5" customHeight="1" x14ac:dyDescent="0.2">
      <c r="A15" s="412" t="s">
        <v>122</v>
      </c>
      <c r="B15" s="432"/>
      <c r="C15" s="432"/>
      <c r="D15" s="432"/>
      <c r="E15" s="432"/>
      <c r="F15" s="432"/>
      <c r="G15" s="432"/>
      <c r="H15" s="432"/>
      <c r="I15" s="432"/>
      <c r="J15" s="432"/>
      <c r="K15" s="432"/>
      <c r="L15" s="432"/>
      <c r="M15" s="432"/>
      <c r="N15" s="32">
        <f t="shared" si="0"/>
        <v>0</v>
      </c>
      <c r="O15" s="49"/>
      <c r="P15" s="50"/>
      <c r="Q15" s="51"/>
      <c r="R15" s="51"/>
      <c r="S15" s="51"/>
      <c r="T15" s="51"/>
      <c r="U15" s="51"/>
      <c r="V15" s="52"/>
    </row>
    <row r="16" spans="1:22" s="46" customFormat="1" ht="28.5" customHeight="1" x14ac:dyDescent="0.2">
      <c r="A16" s="413" t="s">
        <v>141</v>
      </c>
      <c r="B16" s="432"/>
      <c r="C16" s="432"/>
      <c r="D16" s="432"/>
      <c r="E16" s="432"/>
      <c r="F16" s="432"/>
      <c r="G16" s="432"/>
      <c r="H16" s="432"/>
      <c r="I16" s="432"/>
      <c r="J16" s="432"/>
      <c r="K16" s="432"/>
      <c r="L16" s="432"/>
      <c r="M16" s="432"/>
      <c r="N16" s="32">
        <f t="shared" si="0"/>
        <v>0</v>
      </c>
      <c r="O16" s="221" t="s">
        <v>518</v>
      </c>
      <c r="P16" s="50"/>
      <c r="Q16" s="51"/>
      <c r="R16" s="51"/>
      <c r="S16" s="51"/>
      <c r="T16" s="51"/>
      <c r="U16" s="51"/>
      <c r="V16" s="52"/>
    </row>
    <row r="17" spans="1:22" s="46" customFormat="1" ht="28.5" customHeight="1" x14ac:dyDescent="0.2">
      <c r="A17" s="385" t="s">
        <v>382</v>
      </c>
      <c r="B17" s="73">
        <f>SUM(B11:B16)</f>
        <v>0</v>
      </c>
      <c r="C17" s="73">
        <f t="shared" ref="C17:M17" si="2">SUM(C11:C16)</f>
        <v>0</v>
      </c>
      <c r="D17" s="73">
        <f t="shared" si="2"/>
        <v>0</v>
      </c>
      <c r="E17" s="73">
        <f t="shared" si="2"/>
        <v>0</v>
      </c>
      <c r="F17" s="73">
        <f t="shared" si="2"/>
        <v>0</v>
      </c>
      <c r="G17" s="73">
        <f t="shared" si="2"/>
        <v>0</v>
      </c>
      <c r="H17" s="73">
        <f t="shared" si="2"/>
        <v>0</v>
      </c>
      <c r="I17" s="73">
        <f t="shared" si="2"/>
        <v>0</v>
      </c>
      <c r="J17" s="73">
        <f t="shared" si="2"/>
        <v>0</v>
      </c>
      <c r="K17" s="73">
        <f t="shared" si="2"/>
        <v>0</v>
      </c>
      <c r="L17" s="73">
        <f t="shared" si="2"/>
        <v>0</v>
      </c>
      <c r="M17" s="73">
        <f t="shared" si="2"/>
        <v>0</v>
      </c>
      <c r="N17" s="32">
        <f t="shared" si="0"/>
        <v>0</v>
      </c>
      <c r="O17" s="49"/>
      <c r="P17" s="50"/>
      <c r="Q17" s="51"/>
      <c r="R17" s="51"/>
      <c r="S17" s="51"/>
      <c r="T17" s="51"/>
      <c r="U17" s="51"/>
      <c r="V17" s="52"/>
    </row>
    <row r="18" spans="1:22" s="46" customFormat="1" ht="28.5" customHeight="1" x14ac:dyDescent="0.2">
      <c r="A18" s="162" t="s">
        <v>396</v>
      </c>
      <c r="B18" s="73">
        <f>B17+B10</f>
        <v>0</v>
      </c>
      <c r="C18" s="73">
        <f t="shared" ref="C18:M18" si="3">C17+C10</f>
        <v>0</v>
      </c>
      <c r="D18" s="73">
        <f t="shared" si="3"/>
        <v>0</v>
      </c>
      <c r="E18" s="73">
        <f t="shared" si="3"/>
        <v>0</v>
      </c>
      <c r="F18" s="73">
        <f t="shared" si="3"/>
        <v>0</v>
      </c>
      <c r="G18" s="73">
        <f t="shared" si="3"/>
        <v>0</v>
      </c>
      <c r="H18" s="73">
        <f t="shared" si="3"/>
        <v>0</v>
      </c>
      <c r="I18" s="73">
        <f t="shared" si="3"/>
        <v>0</v>
      </c>
      <c r="J18" s="73">
        <f t="shared" si="3"/>
        <v>0</v>
      </c>
      <c r="K18" s="73">
        <f t="shared" si="3"/>
        <v>0</v>
      </c>
      <c r="L18" s="73">
        <f t="shared" si="3"/>
        <v>0</v>
      </c>
      <c r="M18" s="73">
        <f t="shared" si="3"/>
        <v>0</v>
      </c>
      <c r="N18" s="32">
        <f t="shared" si="0"/>
        <v>0</v>
      </c>
      <c r="O18" s="49"/>
      <c r="P18" s="50"/>
      <c r="Q18" s="51"/>
      <c r="R18" s="51"/>
      <c r="S18" s="51"/>
      <c r="T18" s="51"/>
      <c r="U18" s="51"/>
      <c r="V18" s="52"/>
    </row>
    <row r="19" spans="1:22" s="46" customFormat="1" ht="28.5" customHeight="1" x14ac:dyDescent="0.2">
      <c r="A19" s="166"/>
      <c r="B19" s="132"/>
      <c r="C19" s="132"/>
      <c r="D19" s="132"/>
      <c r="E19" s="132"/>
      <c r="F19" s="132"/>
      <c r="G19" s="132"/>
      <c r="H19" s="132"/>
      <c r="I19" s="132"/>
      <c r="J19" s="132"/>
      <c r="K19" s="132"/>
      <c r="L19" s="132"/>
      <c r="M19" s="132"/>
      <c r="N19" s="113" t="s">
        <v>459</v>
      </c>
      <c r="O19" s="49"/>
      <c r="P19" s="50"/>
      <c r="Q19" s="51"/>
      <c r="R19" s="51"/>
      <c r="S19" s="51"/>
      <c r="T19" s="51"/>
      <c r="U19" s="51"/>
      <c r="V19" s="52"/>
    </row>
    <row r="20" spans="1:22" s="46" customFormat="1" ht="21.75" customHeight="1" x14ac:dyDescent="0.2">
      <c r="A20" s="163" t="s">
        <v>431</v>
      </c>
      <c r="B20" s="113"/>
      <c r="C20" s="113"/>
      <c r="D20" s="113"/>
      <c r="E20" s="113"/>
      <c r="F20" s="320"/>
      <c r="G20" s="113"/>
      <c r="H20" s="113"/>
      <c r="I20" s="113"/>
      <c r="J20" s="113"/>
      <c r="K20" s="113"/>
      <c r="L20" s="113"/>
      <c r="M20" s="113"/>
      <c r="N20" s="113"/>
      <c r="O20" s="49"/>
      <c r="P20" s="50"/>
      <c r="Q20" s="51"/>
      <c r="R20" s="51"/>
      <c r="S20" s="51"/>
      <c r="T20" s="51"/>
      <c r="U20" s="51"/>
      <c r="V20" s="52"/>
    </row>
    <row r="21" spans="1:22" s="46" customFormat="1" ht="30" customHeight="1" x14ac:dyDescent="0.2">
      <c r="A21" s="342">
        <f>基本情報＿表紙!$J$4</f>
        <v>4</v>
      </c>
      <c r="B21" s="303" t="s">
        <v>7</v>
      </c>
      <c r="C21" s="303" t="s">
        <v>8</v>
      </c>
      <c r="D21" s="303" t="s">
        <v>9</v>
      </c>
      <c r="E21" s="303" t="s">
        <v>11</v>
      </c>
      <c r="F21" s="303" t="s">
        <v>12</v>
      </c>
      <c r="G21" s="303" t="s">
        <v>13</v>
      </c>
      <c r="H21" s="303" t="s">
        <v>14</v>
      </c>
      <c r="I21" s="303" t="s">
        <v>15</v>
      </c>
      <c r="J21" s="303" t="s">
        <v>16</v>
      </c>
      <c r="K21" s="303" t="s">
        <v>17</v>
      </c>
      <c r="L21" s="303" t="s">
        <v>18</v>
      </c>
      <c r="M21" s="164" t="s">
        <v>19</v>
      </c>
      <c r="N21" s="303" t="s">
        <v>186</v>
      </c>
      <c r="O21" s="131"/>
      <c r="P21" s="39"/>
    </row>
    <row r="22" spans="1:22" s="46" customFormat="1" ht="30" customHeight="1" x14ac:dyDescent="0.2">
      <c r="A22" s="407" t="s">
        <v>324</v>
      </c>
      <c r="B22" s="432"/>
      <c r="C22" s="432"/>
      <c r="D22" s="432"/>
      <c r="E22" s="432"/>
      <c r="F22" s="432"/>
      <c r="G22" s="432"/>
      <c r="H22" s="432"/>
      <c r="I22" s="432"/>
      <c r="J22" s="432"/>
      <c r="K22" s="432"/>
      <c r="L22" s="432"/>
      <c r="M22" s="432"/>
      <c r="N22" s="32">
        <f>SUM(B22:M22)</f>
        <v>0</v>
      </c>
      <c r="O22" s="131"/>
      <c r="P22" s="153"/>
      <c r="Q22" s="149"/>
      <c r="R22" s="149"/>
      <c r="S22" s="149"/>
      <c r="T22" s="149"/>
      <c r="U22" s="149"/>
      <c r="V22" s="106"/>
    </row>
    <row r="23" spans="1:22" s="46" customFormat="1" ht="30" customHeight="1" x14ac:dyDescent="0.2">
      <c r="A23" s="407" t="s">
        <v>325</v>
      </c>
      <c r="B23" s="432"/>
      <c r="C23" s="432"/>
      <c r="D23" s="432"/>
      <c r="E23" s="432"/>
      <c r="F23" s="432"/>
      <c r="G23" s="432"/>
      <c r="H23" s="432"/>
      <c r="I23" s="432"/>
      <c r="J23" s="432"/>
      <c r="K23" s="432"/>
      <c r="L23" s="432"/>
      <c r="M23" s="432"/>
      <c r="N23" s="32">
        <f t="shared" ref="N23:N34" si="4">SUM(B23:M23)</f>
        <v>0</v>
      </c>
      <c r="O23" s="49"/>
      <c r="P23" s="50"/>
      <c r="Q23" s="51"/>
      <c r="R23" s="51"/>
      <c r="S23" s="51"/>
      <c r="T23" s="51"/>
      <c r="U23" s="51"/>
      <c r="V23" s="52"/>
    </row>
    <row r="24" spans="1:22" s="46" customFormat="1" ht="30" customHeight="1" x14ac:dyDescent="0.2">
      <c r="A24" s="407" t="s">
        <v>326</v>
      </c>
      <c r="B24" s="432"/>
      <c r="C24" s="432"/>
      <c r="D24" s="432"/>
      <c r="E24" s="432"/>
      <c r="F24" s="432"/>
      <c r="G24" s="432"/>
      <c r="H24" s="432"/>
      <c r="I24" s="432"/>
      <c r="J24" s="432"/>
      <c r="K24" s="432"/>
      <c r="L24" s="432"/>
      <c r="M24" s="432"/>
      <c r="N24" s="32">
        <f t="shared" si="4"/>
        <v>0</v>
      </c>
      <c r="O24" s="221" t="s">
        <v>232</v>
      </c>
      <c r="P24" s="50"/>
      <c r="Q24" s="51"/>
      <c r="R24" s="51"/>
      <c r="S24" s="51"/>
      <c r="T24" s="51"/>
      <c r="U24" s="51"/>
      <c r="V24" s="52"/>
    </row>
    <row r="25" spans="1:22" s="46" customFormat="1" ht="30" customHeight="1" x14ac:dyDescent="0.2">
      <c r="A25" s="407" t="s">
        <v>327</v>
      </c>
      <c r="B25" s="432"/>
      <c r="C25" s="432"/>
      <c r="D25" s="432"/>
      <c r="E25" s="432"/>
      <c r="F25" s="432"/>
      <c r="G25" s="432"/>
      <c r="H25" s="432"/>
      <c r="I25" s="432"/>
      <c r="J25" s="432"/>
      <c r="K25" s="432"/>
      <c r="L25" s="432"/>
      <c r="M25" s="432"/>
      <c r="N25" s="32">
        <f t="shared" si="4"/>
        <v>0</v>
      </c>
      <c r="O25" s="221"/>
      <c r="P25" s="50"/>
      <c r="Q25" s="51"/>
      <c r="R25" s="51"/>
      <c r="S25" s="51"/>
      <c r="T25" s="51"/>
      <c r="U25" s="51"/>
      <c r="V25" s="52"/>
    </row>
    <row r="26" spans="1:22" s="46" customFormat="1" ht="30" customHeight="1" x14ac:dyDescent="0.2">
      <c r="A26" s="407" t="s">
        <v>328</v>
      </c>
      <c r="B26" s="432"/>
      <c r="C26" s="432"/>
      <c r="D26" s="432"/>
      <c r="E26" s="432"/>
      <c r="F26" s="432"/>
      <c r="G26" s="432"/>
      <c r="H26" s="432"/>
      <c r="I26" s="432"/>
      <c r="J26" s="432"/>
      <c r="K26" s="432"/>
      <c r="L26" s="432"/>
      <c r="M26" s="432"/>
      <c r="N26" s="32">
        <f>SUM(B26:M26)</f>
        <v>0</v>
      </c>
      <c r="O26" s="154"/>
      <c r="P26" s="50"/>
      <c r="Q26" s="51"/>
      <c r="R26" s="51"/>
      <c r="S26" s="51"/>
      <c r="T26" s="51"/>
      <c r="U26" s="51"/>
      <c r="V26" s="52"/>
    </row>
    <row r="27" spans="1:22" s="46" customFormat="1" ht="30" customHeight="1" x14ac:dyDescent="0.2">
      <c r="A27" s="407" t="s">
        <v>329</v>
      </c>
      <c r="B27" s="432"/>
      <c r="C27" s="432"/>
      <c r="D27" s="432"/>
      <c r="E27" s="432"/>
      <c r="F27" s="432"/>
      <c r="G27" s="432"/>
      <c r="H27" s="432"/>
      <c r="I27" s="432"/>
      <c r="J27" s="432"/>
      <c r="K27" s="432"/>
      <c r="L27" s="432"/>
      <c r="M27" s="432"/>
      <c r="N27" s="32">
        <f>SUM(B27:M27)</f>
        <v>0</v>
      </c>
      <c r="O27" s="154"/>
      <c r="P27" s="50"/>
      <c r="Q27" s="51"/>
      <c r="R27" s="51"/>
      <c r="S27" s="51"/>
      <c r="T27" s="51"/>
      <c r="U27" s="51"/>
      <c r="V27" s="52"/>
    </row>
    <row r="28" spans="1:22" s="46" customFormat="1" ht="30" customHeight="1" x14ac:dyDescent="0.2">
      <c r="A28" s="162" t="s">
        <v>34</v>
      </c>
      <c r="B28" s="73">
        <f>SUM(B22:B27)</f>
        <v>0</v>
      </c>
      <c r="C28" s="73">
        <f t="shared" ref="C28:L28" si="5">SUM(C22:C27)</f>
        <v>0</v>
      </c>
      <c r="D28" s="73">
        <f t="shared" si="5"/>
        <v>0</v>
      </c>
      <c r="E28" s="73">
        <f t="shared" si="5"/>
        <v>0</v>
      </c>
      <c r="F28" s="73">
        <f t="shared" si="5"/>
        <v>0</v>
      </c>
      <c r="G28" s="73">
        <f t="shared" si="5"/>
        <v>0</v>
      </c>
      <c r="H28" s="73">
        <f t="shared" si="5"/>
        <v>0</v>
      </c>
      <c r="I28" s="73">
        <f t="shared" si="5"/>
        <v>0</v>
      </c>
      <c r="J28" s="73">
        <f t="shared" si="5"/>
        <v>0</v>
      </c>
      <c r="K28" s="73">
        <f t="shared" si="5"/>
        <v>0</v>
      </c>
      <c r="L28" s="73">
        <f t="shared" si="5"/>
        <v>0</v>
      </c>
      <c r="M28" s="73">
        <f>SUM(M22:M27)</f>
        <v>0</v>
      </c>
      <c r="N28" s="32">
        <f>SUM(B28:M28)</f>
        <v>0</v>
      </c>
      <c r="O28" s="49"/>
      <c r="P28" s="50"/>
      <c r="Q28" s="51"/>
      <c r="R28" s="51"/>
      <c r="S28" s="51"/>
      <c r="T28" s="51"/>
      <c r="U28" s="51"/>
      <c r="V28" s="52"/>
    </row>
    <row r="29" spans="1:22" s="46" customFormat="1" ht="30" customHeight="1" x14ac:dyDescent="0.2">
      <c r="A29" s="412" t="s">
        <v>330</v>
      </c>
      <c r="B29" s="432"/>
      <c r="C29" s="432"/>
      <c r="D29" s="432"/>
      <c r="E29" s="432"/>
      <c r="F29" s="432"/>
      <c r="G29" s="432"/>
      <c r="H29" s="432"/>
      <c r="I29" s="432"/>
      <c r="J29" s="432"/>
      <c r="K29" s="432"/>
      <c r="L29" s="432"/>
      <c r="M29" s="432"/>
      <c r="N29" s="32">
        <f t="shared" si="4"/>
        <v>0</v>
      </c>
      <c r="O29" s="53"/>
      <c r="P29" s="50"/>
      <c r="Q29" s="51"/>
      <c r="R29" s="51"/>
      <c r="S29" s="51"/>
      <c r="T29" s="51"/>
      <c r="U29" s="51"/>
      <c r="V29" s="52"/>
    </row>
    <row r="30" spans="1:22" s="46" customFormat="1" ht="30" customHeight="1" x14ac:dyDescent="0.2">
      <c r="A30" s="412" t="s">
        <v>331</v>
      </c>
      <c r="B30" s="432"/>
      <c r="C30" s="432"/>
      <c r="D30" s="432"/>
      <c r="E30" s="432"/>
      <c r="F30" s="432"/>
      <c r="G30" s="432"/>
      <c r="H30" s="432"/>
      <c r="I30" s="432"/>
      <c r="J30" s="432"/>
      <c r="K30" s="432"/>
      <c r="L30" s="432"/>
      <c r="M30" s="432"/>
      <c r="N30" s="32">
        <f t="shared" si="4"/>
        <v>0</v>
      </c>
      <c r="O30" s="163"/>
      <c r="P30" s="50"/>
      <c r="Q30" s="51"/>
      <c r="R30" s="51"/>
      <c r="S30" s="51"/>
      <c r="T30" s="51"/>
      <c r="U30" s="51"/>
      <c r="V30" s="52"/>
    </row>
    <row r="31" spans="1:22" s="46" customFormat="1" ht="30" customHeight="1" x14ac:dyDescent="0.2">
      <c r="A31" s="412" t="s">
        <v>121</v>
      </c>
      <c r="B31" s="432"/>
      <c r="C31" s="432"/>
      <c r="D31" s="432"/>
      <c r="E31" s="432"/>
      <c r="F31" s="432"/>
      <c r="G31" s="432"/>
      <c r="H31" s="432"/>
      <c r="I31" s="432"/>
      <c r="J31" s="432"/>
      <c r="K31" s="432"/>
      <c r="L31" s="432"/>
      <c r="M31" s="432"/>
      <c r="N31" s="32">
        <f t="shared" si="4"/>
        <v>0</v>
      </c>
      <c r="O31" s="49"/>
      <c r="P31" s="50"/>
      <c r="Q31" s="51"/>
      <c r="R31" s="51"/>
      <c r="S31" s="51"/>
      <c r="T31" s="51"/>
      <c r="U31" s="51"/>
      <c r="V31" s="52"/>
    </row>
    <row r="32" spans="1:22" s="46" customFormat="1" ht="30" customHeight="1" x14ac:dyDescent="0.2">
      <c r="A32" s="412" t="s">
        <v>332</v>
      </c>
      <c r="B32" s="432"/>
      <c r="C32" s="432"/>
      <c r="D32" s="432"/>
      <c r="E32" s="432"/>
      <c r="F32" s="432"/>
      <c r="G32" s="432"/>
      <c r="H32" s="432"/>
      <c r="I32" s="432"/>
      <c r="J32" s="432"/>
      <c r="K32" s="432"/>
      <c r="L32" s="432"/>
      <c r="M32" s="432"/>
      <c r="N32" s="32">
        <f t="shared" si="4"/>
        <v>0</v>
      </c>
      <c r="O32" s="49"/>
      <c r="P32" s="50"/>
      <c r="Q32" s="51"/>
      <c r="R32" s="51"/>
      <c r="S32" s="51"/>
      <c r="T32" s="51"/>
      <c r="U32" s="51"/>
      <c r="V32" s="52"/>
    </row>
    <row r="33" spans="1:22" s="46" customFormat="1" ht="30" customHeight="1" x14ac:dyDescent="0.2">
      <c r="A33" s="412" t="s">
        <v>122</v>
      </c>
      <c r="B33" s="432"/>
      <c r="C33" s="432"/>
      <c r="D33" s="432"/>
      <c r="E33" s="432"/>
      <c r="F33" s="432"/>
      <c r="G33" s="432"/>
      <c r="H33" s="432"/>
      <c r="I33" s="432"/>
      <c r="J33" s="432"/>
      <c r="K33" s="432"/>
      <c r="L33" s="432"/>
      <c r="M33" s="432"/>
      <c r="N33" s="32">
        <f t="shared" si="4"/>
        <v>0</v>
      </c>
      <c r="O33" s="49"/>
      <c r="P33" s="50"/>
      <c r="Q33" s="51"/>
      <c r="R33" s="51"/>
      <c r="S33" s="51"/>
      <c r="T33" s="51"/>
      <c r="U33" s="51"/>
      <c r="V33" s="52"/>
    </row>
    <row r="34" spans="1:22" s="46" customFormat="1" ht="30" customHeight="1" x14ac:dyDescent="0.2">
      <c r="A34" s="413" t="s">
        <v>141</v>
      </c>
      <c r="B34" s="432"/>
      <c r="C34" s="432"/>
      <c r="D34" s="432"/>
      <c r="E34" s="432"/>
      <c r="F34" s="432"/>
      <c r="G34" s="432"/>
      <c r="H34" s="432"/>
      <c r="I34" s="432"/>
      <c r="J34" s="432"/>
      <c r="K34" s="432"/>
      <c r="L34" s="432"/>
      <c r="M34" s="432"/>
      <c r="N34" s="32">
        <f t="shared" si="4"/>
        <v>0</v>
      </c>
      <c r="O34" s="221" t="s">
        <v>518</v>
      </c>
      <c r="P34" s="50"/>
      <c r="Q34" s="51"/>
      <c r="R34" s="51"/>
      <c r="S34" s="51"/>
      <c r="T34" s="51"/>
      <c r="U34" s="51"/>
      <c r="V34" s="52"/>
    </row>
    <row r="35" spans="1:22" s="46" customFormat="1" ht="30" customHeight="1" x14ac:dyDescent="0.2">
      <c r="A35" s="341" t="s">
        <v>333</v>
      </c>
      <c r="B35" s="73">
        <f>SUM(B29:B34)</f>
        <v>0</v>
      </c>
      <c r="C35" s="73">
        <f t="shared" ref="C35:M35" si="6">SUM(C29:C34)</f>
        <v>0</v>
      </c>
      <c r="D35" s="73">
        <f t="shared" si="6"/>
        <v>0</v>
      </c>
      <c r="E35" s="73">
        <f t="shared" si="6"/>
        <v>0</v>
      </c>
      <c r="F35" s="73">
        <f t="shared" si="6"/>
        <v>0</v>
      </c>
      <c r="G35" s="73">
        <f t="shared" si="6"/>
        <v>0</v>
      </c>
      <c r="H35" s="73">
        <f t="shared" si="6"/>
        <v>0</v>
      </c>
      <c r="I35" s="73">
        <f t="shared" si="6"/>
        <v>0</v>
      </c>
      <c r="J35" s="73">
        <f t="shared" si="6"/>
        <v>0</v>
      </c>
      <c r="K35" s="73">
        <f t="shared" si="6"/>
        <v>0</v>
      </c>
      <c r="L35" s="73">
        <f t="shared" si="6"/>
        <v>0</v>
      </c>
      <c r="M35" s="165">
        <f t="shared" si="6"/>
        <v>0</v>
      </c>
      <c r="N35" s="32">
        <f>SUM(B35:M35)</f>
        <v>0</v>
      </c>
      <c r="O35" s="49"/>
      <c r="P35" s="50"/>
      <c r="Q35" s="51"/>
      <c r="R35" s="51"/>
      <c r="S35" s="51"/>
      <c r="T35" s="51"/>
      <c r="U35" s="51"/>
      <c r="V35" s="52"/>
    </row>
    <row r="36" spans="1:22" s="46" customFormat="1" ht="30" customHeight="1" x14ac:dyDescent="0.2">
      <c r="A36" s="162" t="s">
        <v>397</v>
      </c>
      <c r="B36" s="73">
        <f>B35+B28</f>
        <v>0</v>
      </c>
      <c r="C36" s="73">
        <f t="shared" ref="C36:M36" si="7">C35+C28</f>
        <v>0</v>
      </c>
      <c r="D36" s="73">
        <f t="shared" si="7"/>
        <v>0</v>
      </c>
      <c r="E36" s="73">
        <f t="shared" si="7"/>
        <v>0</v>
      </c>
      <c r="F36" s="73">
        <f t="shared" si="7"/>
        <v>0</v>
      </c>
      <c r="G36" s="73">
        <f t="shared" si="7"/>
        <v>0</v>
      </c>
      <c r="H36" s="73">
        <f t="shared" si="7"/>
        <v>0</v>
      </c>
      <c r="I36" s="73">
        <f t="shared" si="7"/>
        <v>0</v>
      </c>
      <c r="J36" s="73">
        <f t="shared" si="7"/>
        <v>0</v>
      </c>
      <c r="K36" s="73">
        <f t="shared" si="7"/>
        <v>0</v>
      </c>
      <c r="L36" s="73">
        <f t="shared" si="7"/>
        <v>0</v>
      </c>
      <c r="M36" s="165">
        <f t="shared" si="7"/>
        <v>0</v>
      </c>
      <c r="N36" s="32">
        <f>SUM(B36:M36)</f>
        <v>0</v>
      </c>
      <c r="O36" s="49"/>
      <c r="P36" s="50"/>
      <c r="Q36" s="51"/>
      <c r="R36" s="51"/>
      <c r="S36" s="51"/>
      <c r="T36" s="51"/>
      <c r="U36" s="51"/>
      <c r="V36" s="52"/>
    </row>
    <row r="37" spans="1:22" s="46" customFormat="1" ht="20.25" customHeight="1" x14ac:dyDescent="0.2">
      <c r="B37" s="132"/>
      <c r="C37" s="132"/>
      <c r="D37" s="132"/>
      <c r="E37" s="132"/>
      <c r="F37" s="132"/>
      <c r="G37" s="132"/>
      <c r="H37" s="132"/>
      <c r="I37" s="132"/>
      <c r="J37" s="132"/>
      <c r="K37" s="132"/>
      <c r="L37" s="132"/>
      <c r="M37" s="132"/>
      <c r="N37" s="113" t="s">
        <v>460</v>
      </c>
      <c r="O37" s="49"/>
      <c r="P37" s="50"/>
      <c r="Q37" s="51"/>
      <c r="R37" s="51"/>
      <c r="S37" s="51"/>
      <c r="T37" s="51"/>
      <c r="U37" s="51"/>
      <c r="V37" s="52"/>
    </row>
    <row r="38" spans="1:22" s="46" customFormat="1" ht="33.75" customHeight="1" thickBot="1" x14ac:dyDescent="0.25">
      <c r="A38" s="36" t="s">
        <v>398</v>
      </c>
      <c r="D38" s="113"/>
      <c r="F38" s="132"/>
      <c r="G38" s="552" t="s">
        <v>462</v>
      </c>
      <c r="H38" s="541"/>
      <c r="I38" s="541"/>
      <c r="J38" s="541"/>
      <c r="K38" s="541"/>
      <c r="L38" s="541"/>
      <c r="M38" s="541"/>
      <c r="N38" s="541"/>
      <c r="O38" s="49"/>
      <c r="P38" s="50"/>
      <c r="Q38" s="51"/>
      <c r="R38" s="51"/>
      <c r="S38" s="51"/>
      <c r="T38" s="51"/>
      <c r="U38" s="51"/>
      <c r="V38" s="52"/>
    </row>
    <row r="39" spans="1:22" s="46" customFormat="1" ht="33.75" customHeight="1" thickTop="1" x14ac:dyDescent="0.2">
      <c r="A39" s="548">
        <f>A3</f>
        <v>4</v>
      </c>
      <c r="B39" s="549"/>
      <c r="C39" s="549"/>
      <c r="D39" s="512" t="s">
        <v>458</v>
      </c>
      <c r="E39" s="527"/>
      <c r="F39" s="132"/>
      <c r="G39" s="542">
        <f>N36+N18+D44</f>
        <v>0</v>
      </c>
      <c r="H39" s="543"/>
      <c r="I39" s="543"/>
      <c r="J39" s="543"/>
      <c r="K39" s="544"/>
      <c r="L39" s="132"/>
      <c r="M39" s="132"/>
      <c r="N39" s="159"/>
      <c r="O39" s="49"/>
      <c r="P39" s="50"/>
      <c r="Q39" s="51"/>
      <c r="R39" s="51"/>
      <c r="S39" s="51"/>
      <c r="T39" s="51"/>
      <c r="U39" s="51"/>
      <c r="V39" s="52"/>
    </row>
    <row r="40" spans="1:22" s="46" customFormat="1" ht="33.75" customHeight="1" thickBot="1" x14ac:dyDescent="0.25">
      <c r="A40" s="550" t="s">
        <v>187</v>
      </c>
      <c r="B40" s="551"/>
      <c r="C40" s="551"/>
      <c r="D40" s="519"/>
      <c r="E40" s="520"/>
      <c r="F40" s="132"/>
      <c r="G40" s="545"/>
      <c r="H40" s="546"/>
      <c r="I40" s="546"/>
      <c r="J40" s="546"/>
      <c r="K40" s="547"/>
      <c r="L40" s="132"/>
      <c r="M40" s="132"/>
      <c r="N40" s="159"/>
      <c r="O40" s="49"/>
      <c r="P40" s="50"/>
      <c r="Q40" s="51"/>
      <c r="R40" s="51"/>
      <c r="S40" s="51"/>
      <c r="T40" s="51"/>
      <c r="U40" s="51"/>
      <c r="V40" s="52"/>
    </row>
    <row r="41" spans="1:22" s="46" customFormat="1" ht="33.75" customHeight="1" thickTop="1" x14ac:dyDescent="0.2">
      <c r="A41" s="550" t="s">
        <v>188</v>
      </c>
      <c r="B41" s="551"/>
      <c r="C41" s="551"/>
      <c r="D41" s="519"/>
      <c r="E41" s="520"/>
      <c r="F41" s="218" t="s">
        <v>519</v>
      </c>
      <c r="G41" s="132"/>
      <c r="H41" s="132"/>
      <c r="I41" s="132"/>
      <c r="J41" s="132"/>
      <c r="K41" s="132"/>
      <c r="L41" s="132"/>
      <c r="M41" s="132"/>
      <c r="N41" s="159"/>
      <c r="O41" s="49"/>
      <c r="P41" s="50"/>
      <c r="Q41" s="51"/>
      <c r="R41" s="51"/>
      <c r="S41" s="51"/>
      <c r="T41" s="51"/>
      <c r="U41" s="51"/>
      <c r="V41" s="52"/>
    </row>
    <row r="42" spans="1:22" s="46" customFormat="1" ht="33.75" customHeight="1" x14ac:dyDescent="0.2">
      <c r="A42" s="550" t="s">
        <v>30</v>
      </c>
      <c r="B42" s="551"/>
      <c r="C42" s="551"/>
      <c r="D42" s="519"/>
      <c r="E42" s="520"/>
      <c r="F42" s="132"/>
      <c r="G42" s="132"/>
      <c r="H42" s="132"/>
      <c r="I42" s="132"/>
      <c r="J42" s="132"/>
      <c r="K42" s="132"/>
      <c r="L42" s="132"/>
      <c r="M42" s="132"/>
      <c r="N42" s="159"/>
      <c r="O42" s="49"/>
      <c r="P42" s="50"/>
      <c r="Q42" s="51"/>
      <c r="R42" s="51"/>
      <c r="S42" s="51"/>
      <c r="T42" s="51"/>
      <c r="U42" s="51"/>
      <c r="V42" s="52"/>
    </row>
    <row r="43" spans="1:22" s="46" customFormat="1" ht="33.75" customHeight="1" x14ac:dyDescent="0.2">
      <c r="A43" s="553" t="s">
        <v>142</v>
      </c>
      <c r="B43" s="551"/>
      <c r="C43" s="551"/>
      <c r="D43" s="519"/>
      <c r="E43" s="520"/>
      <c r="F43" s="132"/>
      <c r="G43" s="132"/>
      <c r="H43" s="132"/>
      <c r="I43" s="132"/>
      <c r="J43" s="132"/>
      <c r="K43" s="132"/>
      <c r="L43" s="132"/>
      <c r="M43" s="132"/>
      <c r="N43" s="159"/>
      <c r="O43" s="49"/>
      <c r="P43" s="50"/>
      <c r="Q43" s="51"/>
      <c r="R43" s="51"/>
      <c r="S43" s="51"/>
      <c r="T43" s="51"/>
      <c r="U43" s="51"/>
      <c r="V43" s="52"/>
    </row>
    <row r="44" spans="1:22" s="46" customFormat="1" ht="33.75" customHeight="1" x14ac:dyDescent="0.2">
      <c r="A44" s="554" t="s">
        <v>432</v>
      </c>
      <c r="B44" s="551"/>
      <c r="C44" s="551"/>
      <c r="D44" s="515">
        <f>SUM(D40:E43)</f>
        <v>0</v>
      </c>
      <c r="E44" s="516"/>
      <c r="F44" s="196" t="s">
        <v>461</v>
      </c>
      <c r="G44" s="132"/>
      <c r="H44" s="132"/>
      <c r="I44" s="132"/>
      <c r="J44" s="132"/>
      <c r="K44" s="132"/>
      <c r="L44" s="132"/>
      <c r="M44" s="132"/>
      <c r="N44" s="159"/>
      <c r="O44" s="49"/>
      <c r="P44" s="50"/>
      <c r="Q44" s="51"/>
      <c r="R44" s="51"/>
      <c r="S44" s="51"/>
      <c r="T44" s="51"/>
      <c r="U44" s="51"/>
      <c r="V44" s="52"/>
    </row>
    <row r="45" spans="1:22" s="46" customFormat="1" ht="33.75" customHeight="1" x14ac:dyDescent="0.2">
      <c r="C45" s="64"/>
      <c r="F45" s="132"/>
      <c r="G45" s="132"/>
      <c r="H45" s="132"/>
      <c r="I45" s="132"/>
      <c r="J45" s="132"/>
      <c r="K45" s="132"/>
      <c r="L45" s="132"/>
      <c r="M45" s="132"/>
      <c r="N45" s="159"/>
      <c r="O45" s="49"/>
      <c r="P45" s="50"/>
      <c r="Q45" s="51"/>
      <c r="R45" s="51"/>
      <c r="S45" s="51"/>
      <c r="T45" s="51"/>
      <c r="U45" s="51"/>
      <c r="V45" s="52"/>
    </row>
    <row r="46" spans="1:22" s="46" customFormat="1" ht="33.75" customHeight="1" x14ac:dyDescent="0.2">
      <c r="A46" s="540"/>
      <c r="B46" s="541"/>
      <c r="C46" s="541"/>
      <c r="F46" s="132"/>
      <c r="G46" s="132"/>
      <c r="H46" s="132"/>
      <c r="I46" s="132"/>
      <c r="J46" s="132"/>
      <c r="K46" s="132"/>
      <c r="L46" s="132"/>
      <c r="M46" s="132"/>
      <c r="N46" s="159"/>
      <c r="O46" s="49"/>
      <c r="P46" s="50"/>
      <c r="Q46" s="51"/>
      <c r="R46" s="51"/>
      <c r="S46" s="51"/>
      <c r="T46" s="51"/>
      <c r="U46" s="51"/>
      <c r="V46" s="52"/>
    </row>
    <row r="47" spans="1:22" s="46" customFormat="1" ht="33.75" customHeight="1" x14ac:dyDescent="0.2">
      <c r="A47" s="540"/>
      <c r="B47" s="541"/>
      <c r="C47" s="541"/>
      <c r="F47" s="132"/>
      <c r="G47" s="132"/>
      <c r="H47" s="132"/>
      <c r="I47" s="132"/>
      <c r="J47" s="132"/>
      <c r="K47" s="132"/>
      <c r="L47" s="132"/>
      <c r="M47" s="132"/>
      <c r="N47" s="159"/>
      <c r="O47" s="49"/>
      <c r="P47" s="50"/>
      <c r="Q47" s="51"/>
      <c r="R47" s="51"/>
      <c r="S47" s="51"/>
      <c r="T47" s="51"/>
      <c r="U47" s="51"/>
      <c r="V47" s="52"/>
    </row>
    <row r="48" spans="1:22" s="46" customFormat="1" ht="33.75" customHeight="1" x14ac:dyDescent="0.2">
      <c r="A48" s="540"/>
      <c r="B48" s="541"/>
      <c r="C48" s="541"/>
      <c r="F48" s="132"/>
      <c r="G48" s="132"/>
      <c r="H48" s="132"/>
      <c r="I48" s="132"/>
      <c r="J48" s="132"/>
      <c r="K48" s="132"/>
      <c r="L48" s="132"/>
      <c r="M48" s="132"/>
      <c r="N48" s="159"/>
      <c r="O48" s="49"/>
      <c r="P48" s="50"/>
      <c r="Q48" s="51"/>
      <c r="R48" s="51"/>
      <c r="S48" s="51"/>
      <c r="T48" s="51"/>
      <c r="U48" s="51"/>
      <c r="V48" s="52"/>
    </row>
    <row r="49" spans="1:22" s="46" customFormat="1" ht="33.75" customHeight="1" x14ac:dyDescent="0.2">
      <c r="A49" s="166"/>
      <c r="B49" s="132"/>
      <c r="C49" s="132"/>
      <c r="D49" s="132"/>
      <c r="E49" s="132"/>
      <c r="F49" s="132"/>
      <c r="G49" s="132"/>
      <c r="H49" s="132"/>
      <c r="I49" s="132"/>
      <c r="J49" s="132"/>
      <c r="K49" s="132"/>
      <c r="L49" s="132"/>
      <c r="M49" s="132"/>
      <c r="N49" s="159"/>
      <c r="O49" s="49"/>
      <c r="P49" s="50"/>
      <c r="Q49" s="51"/>
      <c r="R49" s="51"/>
      <c r="S49" s="51"/>
      <c r="T49" s="51"/>
      <c r="U49" s="51"/>
      <c r="V49" s="52"/>
    </row>
    <row r="50" spans="1:22" s="46" customFormat="1" ht="33.75" customHeight="1" x14ac:dyDescent="0.2">
      <c r="A50" s="166"/>
      <c r="B50" s="132"/>
      <c r="C50" s="132"/>
      <c r="D50" s="132"/>
      <c r="E50" s="132"/>
      <c r="F50" s="132"/>
      <c r="G50" s="132"/>
      <c r="H50" s="132"/>
      <c r="I50" s="132"/>
      <c r="J50" s="132"/>
      <c r="K50" s="132"/>
      <c r="L50" s="132"/>
      <c r="M50" s="132"/>
      <c r="N50" s="159"/>
      <c r="O50" s="49"/>
      <c r="P50" s="50"/>
      <c r="Q50" s="51"/>
      <c r="R50" s="51"/>
      <c r="S50" s="51"/>
      <c r="T50" s="51"/>
      <c r="U50" s="51"/>
      <c r="V50" s="52"/>
    </row>
    <row r="51" spans="1:22" s="46" customFormat="1" ht="33.75" customHeight="1" x14ac:dyDescent="0.2">
      <c r="A51" s="166"/>
      <c r="B51" s="132"/>
      <c r="C51" s="132"/>
      <c r="D51" s="132"/>
      <c r="E51" s="132"/>
      <c r="F51" s="132"/>
      <c r="G51" s="132"/>
      <c r="H51" s="132"/>
      <c r="I51" s="132"/>
      <c r="J51" s="132"/>
      <c r="K51" s="132"/>
      <c r="L51" s="132"/>
      <c r="M51" s="132"/>
      <c r="N51" s="159"/>
      <c r="O51" s="49"/>
      <c r="P51" s="50"/>
      <c r="Q51" s="51"/>
      <c r="R51" s="51"/>
      <c r="S51" s="51"/>
      <c r="T51" s="51"/>
      <c r="U51" s="51"/>
      <c r="V51" s="52"/>
    </row>
    <row r="52" spans="1:22" s="46" customFormat="1" ht="33.75" customHeight="1" x14ac:dyDescent="0.2">
      <c r="A52" s="166"/>
      <c r="B52" s="132"/>
      <c r="C52" s="132"/>
      <c r="D52" s="132"/>
      <c r="E52" s="132"/>
      <c r="F52" s="132"/>
      <c r="G52" s="132"/>
      <c r="H52" s="132"/>
      <c r="I52" s="132"/>
      <c r="J52" s="132"/>
      <c r="K52" s="132"/>
      <c r="L52" s="132"/>
      <c r="M52" s="132"/>
      <c r="N52" s="159"/>
      <c r="O52" s="49"/>
      <c r="P52" s="50"/>
      <c r="Q52" s="51"/>
      <c r="R52" s="51"/>
      <c r="S52" s="51"/>
      <c r="T52" s="51"/>
      <c r="U52" s="51"/>
      <c r="V52" s="52"/>
    </row>
    <row r="53" spans="1:22" s="36" customFormat="1" ht="29.25" customHeight="1" x14ac:dyDescent="0.2">
      <c r="A53" s="163" t="s">
        <v>482</v>
      </c>
      <c r="B53" s="110"/>
      <c r="C53" s="106"/>
      <c r="D53" s="46"/>
      <c r="E53" s="44"/>
      <c r="F53" s="44"/>
      <c r="G53" s="44"/>
      <c r="H53" s="12"/>
      <c r="I53" s="44"/>
      <c r="J53" s="44"/>
      <c r="K53" s="44"/>
      <c r="L53" s="114"/>
      <c r="M53" s="65"/>
      <c r="N53" s="321"/>
      <c r="O53" s="49"/>
    </row>
    <row r="54" spans="1:22" s="46" customFormat="1" ht="29.25" customHeight="1" x14ac:dyDescent="0.2">
      <c r="A54" s="342">
        <f>A3</f>
        <v>4</v>
      </c>
      <c r="B54" s="303" t="s">
        <v>7</v>
      </c>
      <c r="C54" s="303" t="s">
        <v>8</v>
      </c>
      <c r="D54" s="303" t="s">
        <v>9</v>
      </c>
      <c r="E54" s="303" t="s">
        <v>11</v>
      </c>
      <c r="F54" s="303" t="s">
        <v>12</v>
      </c>
      <c r="G54" s="303" t="s">
        <v>13</v>
      </c>
      <c r="H54" s="303" t="s">
        <v>14</v>
      </c>
      <c r="I54" s="303" t="s">
        <v>15</v>
      </c>
      <c r="J54" s="303" t="s">
        <v>16</v>
      </c>
      <c r="K54" s="303" t="s">
        <v>17</v>
      </c>
      <c r="L54" s="303" t="s">
        <v>18</v>
      </c>
      <c r="M54" s="164" t="s">
        <v>19</v>
      </c>
      <c r="N54" s="303" t="s">
        <v>186</v>
      </c>
      <c r="O54" s="39"/>
      <c r="P54" s="39"/>
    </row>
    <row r="55" spans="1:22" s="46" customFormat="1" ht="29.25" customHeight="1" x14ac:dyDescent="0.2">
      <c r="A55" s="348" t="s">
        <v>324</v>
      </c>
      <c r="B55" s="253">
        <f>B4+B22</f>
        <v>0</v>
      </c>
      <c r="C55" s="253">
        <f t="shared" ref="C55:M55" si="8">C4+C22</f>
        <v>0</v>
      </c>
      <c r="D55" s="253">
        <f t="shared" si="8"/>
        <v>0</v>
      </c>
      <c r="E55" s="253">
        <f t="shared" si="8"/>
        <v>0</v>
      </c>
      <c r="F55" s="253">
        <f t="shared" si="8"/>
        <v>0</v>
      </c>
      <c r="G55" s="253">
        <f t="shared" si="8"/>
        <v>0</v>
      </c>
      <c r="H55" s="253">
        <f t="shared" si="8"/>
        <v>0</v>
      </c>
      <c r="I55" s="253">
        <f t="shared" si="8"/>
        <v>0</v>
      </c>
      <c r="J55" s="253">
        <f t="shared" si="8"/>
        <v>0</v>
      </c>
      <c r="K55" s="253">
        <f t="shared" si="8"/>
        <v>0</v>
      </c>
      <c r="L55" s="253">
        <f t="shared" si="8"/>
        <v>0</v>
      </c>
      <c r="M55" s="253">
        <f t="shared" si="8"/>
        <v>0</v>
      </c>
      <c r="N55" s="32">
        <f>SUM(B55:M55)</f>
        <v>0</v>
      </c>
      <c r="O55" s="39"/>
      <c r="P55" s="153"/>
      <c r="Q55" s="149"/>
      <c r="R55" s="149"/>
      <c r="S55" s="149"/>
      <c r="T55" s="149"/>
      <c r="U55" s="149"/>
      <c r="V55" s="106"/>
    </row>
    <row r="56" spans="1:22" s="46" customFormat="1" ht="29.25" customHeight="1" x14ac:dyDescent="0.2">
      <c r="A56" s="348" t="s">
        <v>325</v>
      </c>
      <c r="B56" s="253">
        <f t="shared" ref="B56:M60" si="9">B5+B23</f>
        <v>0</v>
      </c>
      <c r="C56" s="253">
        <f t="shared" si="9"/>
        <v>0</v>
      </c>
      <c r="D56" s="253">
        <f t="shared" si="9"/>
        <v>0</v>
      </c>
      <c r="E56" s="253">
        <f t="shared" si="9"/>
        <v>0</v>
      </c>
      <c r="F56" s="253">
        <f t="shared" si="9"/>
        <v>0</v>
      </c>
      <c r="G56" s="253">
        <f t="shared" si="9"/>
        <v>0</v>
      </c>
      <c r="H56" s="253">
        <f t="shared" si="9"/>
        <v>0</v>
      </c>
      <c r="I56" s="253">
        <f t="shared" si="9"/>
        <v>0</v>
      </c>
      <c r="J56" s="253">
        <f t="shared" si="9"/>
        <v>0</v>
      </c>
      <c r="K56" s="253">
        <f t="shared" si="9"/>
        <v>0</v>
      </c>
      <c r="L56" s="253">
        <f t="shared" si="9"/>
        <v>0</v>
      </c>
      <c r="M56" s="253">
        <f t="shared" si="9"/>
        <v>0</v>
      </c>
      <c r="N56" s="32">
        <f t="shared" ref="N56:N68" si="10">SUM(B56:M56)</f>
        <v>0</v>
      </c>
      <c r="O56" s="49"/>
      <c r="P56" s="50"/>
      <c r="Q56" s="51"/>
      <c r="R56" s="51"/>
      <c r="S56" s="51"/>
      <c r="T56" s="51"/>
      <c r="U56" s="51"/>
      <c r="V56" s="52"/>
    </row>
    <row r="57" spans="1:22" s="46" customFormat="1" ht="29.25" customHeight="1" x14ac:dyDescent="0.2">
      <c r="A57" s="348" t="s">
        <v>326</v>
      </c>
      <c r="B57" s="253">
        <f t="shared" si="9"/>
        <v>0</v>
      </c>
      <c r="C57" s="253">
        <f t="shared" si="9"/>
        <v>0</v>
      </c>
      <c r="D57" s="253">
        <f t="shared" si="9"/>
        <v>0</v>
      </c>
      <c r="E57" s="253">
        <f t="shared" si="9"/>
        <v>0</v>
      </c>
      <c r="F57" s="253">
        <f t="shared" si="9"/>
        <v>0</v>
      </c>
      <c r="G57" s="253">
        <f t="shared" si="9"/>
        <v>0</v>
      </c>
      <c r="H57" s="253">
        <f t="shared" si="9"/>
        <v>0</v>
      </c>
      <c r="I57" s="253">
        <f t="shared" si="9"/>
        <v>0</v>
      </c>
      <c r="J57" s="253">
        <f t="shared" si="9"/>
        <v>0</v>
      </c>
      <c r="K57" s="253">
        <f t="shared" si="9"/>
        <v>0</v>
      </c>
      <c r="L57" s="253">
        <f t="shared" si="9"/>
        <v>0</v>
      </c>
      <c r="M57" s="253">
        <f t="shared" si="9"/>
        <v>0</v>
      </c>
      <c r="N57" s="32">
        <f t="shared" si="10"/>
        <v>0</v>
      </c>
      <c r="O57" s="49"/>
      <c r="P57" s="50"/>
      <c r="Q57" s="51"/>
      <c r="R57" s="51"/>
      <c r="S57" s="51"/>
      <c r="T57" s="51"/>
      <c r="U57" s="51"/>
      <c r="V57" s="52"/>
    </row>
    <row r="58" spans="1:22" s="46" customFormat="1" ht="29.25" customHeight="1" x14ac:dyDescent="0.2">
      <c r="A58" s="348" t="s">
        <v>327</v>
      </c>
      <c r="B58" s="253">
        <f t="shared" si="9"/>
        <v>0</v>
      </c>
      <c r="C58" s="253">
        <f t="shared" si="9"/>
        <v>0</v>
      </c>
      <c r="D58" s="253">
        <f t="shared" si="9"/>
        <v>0</v>
      </c>
      <c r="E58" s="253">
        <f t="shared" si="9"/>
        <v>0</v>
      </c>
      <c r="F58" s="253">
        <f t="shared" si="9"/>
        <v>0</v>
      </c>
      <c r="G58" s="253">
        <f t="shared" si="9"/>
        <v>0</v>
      </c>
      <c r="H58" s="253">
        <f t="shared" si="9"/>
        <v>0</v>
      </c>
      <c r="I58" s="253">
        <f t="shared" si="9"/>
        <v>0</v>
      </c>
      <c r="J58" s="253">
        <f t="shared" si="9"/>
        <v>0</v>
      </c>
      <c r="K58" s="253">
        <f t="shared" si="9"/>
        <v>0</v>
      </c>
      <c r="L58" s="253">
        <f t="shared" si="9"/>
        <v>0</v>
      </c>
      <c r="M58" s="253">
        <f t="shared" si="9"/>
        <v>0</v>
      </c>
      <c r="N58" s="32">
        <f t="shared" si="10"/>
        <v>0</v>
      </c>
      <c r="O58" s="49"/>
      <c r="P58" s="50"/>
      <c r="Q58" s="51"/>
      <c r="R58" s="51"/>
      <c r="S58" s="51"/>
      <c r="T58" s="51"/>
      <c r="U58" s="51"/>
      <c r="V58" s="52"/>
    </row>
    <row r="59" spans="1:22" s="46" customFormat="1" ht="29.25" customHeight="1" x14ac:dyDescent="0.2">
      <c r="A59" s="348" t="s">
        <v>328</v>
      </c>
      <c r="B59" s="253">
        <f t="shared" si="9"/>
        <v>0</v>
      </c>
      <c r="C59" s="253">
        <f t="shared" si="9"/>
        <v>0</v>
      </c>
      <c r="D59" s="253">
        <f t="shared" si="9"/>
        <v>0</v>
      </c>
      <c r="E59" s="253">
        <f t="shared" si="9"/>
        <v>0</v>
      </c>
      <c r="F59" s="253">
        <f t="shared" si="9"/>
        <v>0</v>
      </c>
      <c r="G59" s="253">
        <f t="shared" si="9"/>
        <v>0</v>
      </c>
      <c r="H59" s="253">
        <f t="shared" si="9"/>
        <v>0</v>
      </c>
      <c r="I59" s="253">
        <f t="shared" si="9"/>
        <v>0</v>
      </c>
      <c r="J59" s="253">
        <f t="shared" si="9"/>
        <v>0</v>
      </c>
      <c r="K59" s="253">
        <f t="shared" si="9"/>
        <v>0</v>
      </c>
      <c r="L59" s="253">
        <f t="shared" si="9"/>
        <v>0</v>
      </c>
      <c r="M59" s="253">
        <f t="shared" si="9"/>
        <v>0</v>
      </c>
      <c r="N59" s="32">
        <f>SUM(B59:M59)</f>
        <v>0</v>
      </c>
      <c r="O59" s="49"/>
      <c r="P59" s="50"/>
      <c r="Q59" s="51"/>
      <c r="R59" s="51"/>
      <c r="S59" s="51"/>
      <c r="T59" s="51"/>
      <c r="U59" s="51"/>
      <c r="V59" s="52"/>
    </row>
    <row r="60" spans="1:22" s="46" customFormat="1" ht="29.25" customHeight="1" x14ac:dyDescent="0.2">
      <c r="A60" s="348" t="s">
        <v>329</v>
      </c>
      <c r="B60" s="253">
        <f>B9+B27</f>
        <v>0</v>
      </c>
      <c r="C60" s="253">
        <f t="shared" si="9"/>
        <v>0</v>
      </c>
      <c r="D60" s="253">
        <f t="shared" si="9"/>
        <v>0</v>
      </c>
      <c r="E60" s="253">
        <f t="shared" si="9"/>
        <v>0</v>
      </c>
      <c r="F60" s="253">
        <f t="shared" si="9"/>
        <v>0</v>
      </c>
      <c r="G60" s="253">
        <f t="shared" si="9"/>
        <v>0</v>
      </c>
      <c r="H60" s="253">
        <f t="shared" si="9"/>
        <v>0</v>
      </c>
      <c r="I60" s="253">
        <f t="shared" si="9"/>
        <v>0</v>
      </c>
      <c r="J60" s="253">
        <f t="shared" si="9"/>
        <v>0</v>
      </c>
      <c r="K60" s="253">
        <f t="shared" si="9"/>
        <v>0</v>
      </c>
      <c r="L60" s="253">
        <f t="shared" si="9"/>
        <v>0</v>
      </c>
      <c r="M60" s="253">
        <f t="shared" si="9"/>
        <v>0</v>
      </c>
      <c r="N60" s="32">
        <f>SUM(B60:M60)</f>
        <v>0</v>
      </c>
      <c r="O60" s="49"/>
      <c r="P60" s="50"/>
      <c r="Q60" s="51"/>
      <c r="R60" s="51"/>
      <c r="S60" s="51"/>
      <c r="T60" s="51"/>
      <c r="U60" s="51"/>
      <c r="V60" s="52"/>
    </row>
    <row r="61" spans="1:22" s="46" customFormat="1" ht="29.25" customHeight="1" x14ac:dyDescent="0.2">
      <c r="A61" s="162" t="s">
        <v>34</v>
      </c>
      <c r="B61" s="32">
        <f t="shared" ref="B61:M61" si="11">B10+B28</f>
        <v>0</v>
      </c>
      <c r="C61" s="32">
        <f t="shared" si="11"/>
        <v>0</v>
      </c>
      <c r="D61" s="32">
        <f t="shared" si="11"/>
        <v>0</v>
      </c>
      <c r="E61" s="32">
        <f t="shared" si="11"/>
        <v>0</v>
      </c>
      <c r="F61" s="32">
        <f t="shared" si="11"/>
        <v>0</v>
      </c>
      <c r="G61" s="32">
        <f t="shared" si="11"/>
        <v>0</v>
      </c>
      <c r="H61" s="32">
        <f t="shared" si="11"/>
        <v>0</v>
      </c>
      <c r="I61" s="32">
        <f t="shared" si="11"/>
        <v>0</v>
      </c>
      <c r="J61" s="32">
        <f t="shared" si="11"/>
        <v>0</v>
      </c>
      <c r="K61" s="32">
        <f t="shared" si="11"/>
        <v>0</v>
      </c>
      <c r="L61" s="32">
        <f t="shared" si="11"/>
        <v>0</v>
      </c>
      <c r="M61" s="118">
        <f t="shared" si="11"/>
        <v>0</v>
      </c>
      <c r="N61" s="32">
        <f>SUM(B61:M61)</f>
        <v>0</v>
      </c>
      <c r="O61" s="49"/>
      <c r="P61" s="50"/>
      <c r="Q61" s="51"/>
      <c r="R61" s="51"/>
      <c r="S61" s="51"/>
      <c r="T61" s="51"/>
      <c r="U61" s="51"/>
      <c r="V61" s="52"/>
    </row>
    <row r="62" spans="1:22" s="46" customFormat="1" ht="29.25" customHeight="1" x14ac:dyDescent="0.2">
      <c r="A62" s="349" t="s">
        <v>330</v>
      </c>
      <c r="B62" s="253">
        <f>B11+B29</f>
        <v>0</v>
      </c>
      <c r="C62" s="253">
        <f t="shared" ref="C62:M62" si="12">C11+C29</f>
        <v>0</v>
      </c>
      <c r="D62" s="253">
        <f t="shared" si="12"/>
        <v>0</v>
      </c>
      <c r="E62" s="253">
        <f t="shared" si="12"/>
        <v>0</v>
      </c>
      <c r="F62" s="253">
        <f t="shared" si="12"/>
        <v>0</v>
      </c>
      <c r="G62" s="253">
        <f t="shared" si="12"/>
        <v>0</v>
      </c>
      <c r="H62" s="253">
        <f t="shared" si="12"/>
        <v>0</v>
      </c>
      <c r="I62" s="253">
        <f t="shared" si="12"/>
        <v>0</v>
      </c>
      <c r="J62" s="253">
        <f t="shared" si="12"/>
        <v>0</v>
      </c>
      <c r="K62" s="253">
        <f t="shared" si="12"/>
        <v>0</v>
      </c>
      <c r="L62" s="253">
        <f t="shared" si="12"/>
        <v>0</v>
      </c>
      <c r="M62" s="253">
        <f t="shared" si="12"/>
        <v>0</v>
      </c>
      <c r="N62" s="32">
        <f t="shared" si="10"/>
        <v>0</v>
      </c>
      <c r="O62" s="53"/>
      <c r="P62" s="50"/>
      <c r="Q62" s="51"/>
      <c r="R62" s="51"/>
      <c r="S62" s="51"/>
      <c r="T62" s="51"/>
      <c r="U62" s="51"/>
      <c r="V62" s="52"/>
    </row>
    <row r="63" spans="1:22" s="46" customFormat="1" ht="29.25" customHeight="1" x14ac:dyDescent="0.2">
      <c r="A63" s="349" t="s">
        <v>331</v>
      </c>
      <c r="B63" s="253">
        <f t="shared" ref="B63:M67" si="13">B12+B30</f>
        <v>0</v>
      </c>
      <c r="C63" s="253">
        <f t="shared" si="13"/>
        <v>0</v>
      </c>
      <c r="D63" s="253">
        <f t="shared" si="13"/>
        <v>0</v>
      </c>
      <c r="E63" s="253">
        <f t="shared" si="13"/>
        <v>0</v>
      </c>
      <c r="F63" s="253">
        <f t="shared" si="13"/>
        <v>0</v>
      </c>
      <c r="G63" s="253">
        <f t="shared" si="13"/>
        <v>0</v>
      </c>
      <c r="H63" s="253">
        <f t="shared" si="13"/>
        <v>0</v>
      </c>
      <c r="I63" s="253">
        <f t="shared" si="13"/>
        <v>0</v>
      </c>
      <c r="J63" s="253">
        <f t="shared" si="13"/>
        <v>0</v>
      </c>
      <c r="K63" s="253">
        <f t="shared" si="13"/>
        <v>0</v>
      </c>
      <c r="L63" s="253">
        <f t="shared" si="13"/>
        <v>0</v>
      </c>
      <c r="M63" s="253">
        <f t="shared" si="13"/>
        <v>0</v>
      </c>
      <c r="N63" s="32">
        <f t="shared" si="10"/>
        <v>0</v>
      </c>
      <c r="O63" s="163"/>
      <c r="P63" s="50"/>
      <c r="Q63" s="51"/>
      <c r="R63" s="51"/>
      <c r="S63" s="51"/>
      <c r="T63" s="51"/>
      <c r="U63" s="51"/>
      <c r="V63" s="52"/>
    </row>
    <row r="64" spans="1:22" s="46" customFormat="1" ht="29.25" customHeight="1" x14ac:dyDescent="0.2">
      <c r="A64" s="349" t="s">
        <v>121</v>
      </c>
      <c r="B64" s="253">
        <f t="shared" si="13"/>
        <v>0</v>
      </c>
      <c r="C64" s="253">
        <f t="shared" si="13"/>
        <v>0</v>
      </c>
      <c r="D64" s="253">
        <f t="shared" si="13"/>
        <v>0</v>
      </c>
      <c r="E64" s="253">
        <f t="shared" si="13"/>
        <v>0</v>
      </c>
      <c r="F64" s="253">
        <f t="shared" si="13"/>
        <v>0</v>
      </c>
      <c r="G64" s="253">
        <f t="shared" si="13"/>
        <v>0</v>
      </c>
      <c r="H64" s="253">
        <f t="shared" si="13"/>
        <v>0</v>
      </c>
      <c r="I64" s="253">
        <f t="shared" si="13"/>
        <v>0</v>
      </c>
      <c r="J64" s="253">
        <f t="shared" si="13"/>
        <v>0</v>
      </c>
      <c r="K64" s="253">
        <f t="shared" si="13"/>
        <v>0</v>
      </c>
      <c r="L64" s="253">
        <f t="shared" si="13"/>
        <v>0</v>
      </c>
      <c r="M64" s="253">
        <f t="shared" si="13"/>
        <v>0</v>
      </c>
      <c r="N64" s="32">
        <f t="shared" si="10"/>
        <v>0</v>
      </c>
      <c r="O64" s="49"/>
      <c r="P64" s="50"/>
      <c r="Q64" s="51"/>
      <c r="R64" s="51"/>
      <c r="S64" s="51"/>
      <c r="T64" s="51"/>
      <c r="U64" s="51"/>
      <c r="V64" s="52"/>
    </row>
    <row r="65" spans="1:22" s="46" customFormat="1" ht="29.25" customHeight="1" x14ac:dyDescent="0.2">
      <c r="A65" s="349" t="s">
        <v>332</v>
      </c>
      <c r="B65" s="253">
        <f t="shared" si="13"/>
        <v>0</v>
      </c>
      <c r="C65" s="253">
        <f t="shared" si="13"/>
        <v>0</v>
      </c>
      <c r="D65" s="253">
        <f t="shared" si="13"/>
        <v>0</v>
      </c>
      <c r="E65" s="253">
        <f t="shared" si="13"/>
        <v>0</v>
      </c>
      <c r="F65" s="253">
        <f t="shared" si="13"/>
        <v>0</v>
      </c>
      <c r="G65" s="253">
        <f t="shared" si="13"/>
        <v>0</v>
      </c>
      <c r="H65" s="253">
        <f t="shared" si="13"/>
        <v>0</v>
      </c>
      <c r="I65" s="253">
        <f t="shared" si="13"/>
        <v>0</v>
      </c>
      <c r="J65" s="253">
        <f t="shared" si="13"/>
        <v>0</v>
      </c>
      <c r="K65" s="253">
        <f t="shared" si="13"/>
        <v>0</v>
      </c>
      <c r="L65" s="253">
        <f t="shared" si="13"/>
        <v>0</v>
      </c>
      <c r="M65" s="253">
        <f t="shared" si="13"/>
        <v>0</v>
      </c>
      <c r="N65" s="32">
        <f t="shared" si="10"/>
        <v>0</v>
      </c>
      <c r="O65" s="49"/>
      <c r="P65" s="50"/>
      <c r="Q65" s="51"/>
      <c r="R65" s="51"/>
      <c r="S65" s="51"/>
      <c r="T65" s="51"/>
      <c r="U65" s="51"/>
      <c r="V65" s="52"/>
    </row>
    <row r="66" spans="1:22" s="46" customFormat="1" ht="29.25" customHeight="1" x14ac:dyDescent="0.2">
      <c r="A66" s="349" t="s">
        <v>122</v>
      </c>
      <c r="B66" s="253">
        <f t="shared" si="13"/>
        <v>0</v>
      </c>
      <c r="C66" s="253">
        <f t="shared" si="13"/>
        <v>0</v>
      </c>
      <c r="D66" s="253">
        <f t="shared" si="13"/>
        <v>0</v>
      </c>
      <c r="E66" s="253">
        <f t="shared" si="13"/>
        <v>0</v>
      </c>
      <c r="F66" s="253">
        <f t="shared" si="13"/>
        <v>0</v>
      </c>
      <c r="G66" s="253">
        <f t="shared" si="13"/>
        <v>0</v>
      </c>
      <c r="H66" s="253">
        <f t="shared" si="13"/>
        <v>0</v>
      </c>
      <c r="I66" s="253">
        <f t="shared" si="13"/>
        <v>0</v>
      </c>
      <c r="J66" s="253">
        <f t="shared" si="13"/>
        <v>0</v>
      </c>
      <c r="K66" s="253">
        <f t="shared" si="13"/>
        <v>0</v>
      </c>
      <c r="L66" s="253">
        <f t="shared" si="13"/>
        <v>0</v>
      </c>
      <c r="M66" s="253">
        <f t="shared" si="13"/>
        <v>0</v>
      </c>
      <c r="N66" s="32">
        <f t="shared" si="10"/>
        <v>0</v>
      </c>
      <c r="O66" s="49"/>
      <c r="P66" s="50"/>
      <c r="Q66" s="51"/>
      <c r="R66" s="51"/>
      <c r="S66" s="51"/>
      <c r="T66" s="51"/>
      <c r="U66" s="51"/>
      <c r="V66" s="52"/>
    </row>
    <row r="67" spans="1:22" s="46" customFormat="1" ht="29.25" customHeight="1" x14ac:dyDescent="0.2">
      <c r="A67" s="390" t="s">
        <v>141</v>
      </c>
      <c r="B67" s="253">
        <f t="shared" si="13"/>
        <v>0</v>
      </c>
      <c r="C67" s="253">
        <f t="shared" si="13"/>
        <v>0</v>
      </c>
      <c r="D67" s="253">
        <f t="shared" si="13"/>
        <v>0</v>
      </c>
      <c r="E67" s="253">
        <f t="shared" si="13"/>
        <v>0</v>
      </c>
      <c r="F67" s="253">
        <f t="shared" si="13"/>
        <v>0</v>
      </c>
      <c r="G67" s="253">
        <f t="shared" si="13"/>
        <v>0</v>
      </c>
      <c r="H67" s="253">
        <f t="shared" si="13"/>
        <v>0</v>
      </c>
      <c r="I67" s="253">
        <f t="shared" si="13"/>
        <v>0</v>
      </c>
      <c r="J67" s="253">
        <f t="shared" si="13"/>
        <v>0</v>
      </c>
      <c r="K67" s="253">
        <f t="shared" si="13"/>
        <v>0</v>
      </c>
      <c r="L67" s="253">
        <f t="shared" si="13"/>
        <v>0</v>
      </c>
      <c r="M67" s="253">
        <f t="shared" si="13"/>
        <v>0</v>
      </c>
      <c r="N67" s="32">
        <f t="shared" si="10"/>
        <v>0</v>
      </c>
      <c r="O67" s="49"/>
      <c r="P67" s="50"/>
      <c r="Q67" s="51"/>
      <c r="R67" s="51"/>
      <c r="S67" s="51"/>
      <c r="T67" s="51"/>
      <c r="U67" s="51"/>
      <c r="V67" s="52"/>
    </row>
    <row r="68" spans="1:22" s="46" customFormat="1" ht="29.25" customHeight="1" x14ac:dyDescent="0.2">
      <c r="A68" s="385" t="s">
        <v>381</v>
      </c>
      <c r="B68" s="32">
        <f>B17+B35</f>
        <v>0</v>
      </c>
      <c r="C68" s="32">
        <f t="shared" ref="C68:M68" si="14">C17+C35</f>
        <v>0</v>
      </c>
      <c r="D68" s="32">
        <f t="shared" si="14"/>
        <v>0</v>
      </c>
      <c r="E68" s="32">
        <f t="shared" si="14"/>
        <v>0</v>
      </c>
      <c r="F68" s="32">
        <f t="shared" si="14"/>
        <v>0</v>
      </c>
      <c r="G68" s="32">
        <f t="shared" si="14"/>
        <v>0</v>
      </c>
      <c r="H68" s="32">
        <f t="shared" si="14"/>
        <v>0</v>
      </c>
      <c r="I68" s="32">
        <f t="shared" si="14"/>
        <v>0</v>
      </c>
      <c r="J68" s="32">
        <f t="shared" si="14"/>
        <v>0</v>
      </c>
      <c r="K68" s="32">
        <f t="shared" si="14"/>
        <v>0</v>
      </c>
      <c r="L68" s="32">
        <f t="shared" si="14"/>
        <v>0</v>
      </c>
      <c r="M68" s="118">
        <f t="shared" si="14"/>
        <v>0</v>
      </c>
      <c r="N68" s="32">
        <f t="shared" si="10"/>
        <v>0</v>
      </c>
      <c r="O68" s="49"/>
      <c r="P68" s="50"/>
      <c r="Q68" s="51"/>
      <c r="R68" s="51"/>
      <c r="S68" s="51"/>
      <c r="T68" s="51"/>
      <c r="U68" s="51"/>
      <c r="V68" s="52"/>
    </row>
    <row r="69" spans="1:22" s="46" customFormat="1" ht="29.25" customHeight="1" x14ac:dyDescent="0.2">
      <c r="A69" s="414" t="s">
        <v>484</v>
      </c>
      <c r="B69" s="32">
        <f>$D$44/12</f>
        <v>0</v>
      </c>
      <c r="C69" s="32">
        <f t="shared" ref="C69:M69" si="15">$D$44/12</f>
        <v>0</v>
      </c>
      <c r="D69" s="32">
        <f t="shared" si="15"/>
        <v>0</v>
      </c>
      <c r="E69" s="32">
        <f t="shared" si="15"/>
        <v>0</v>
      </c>
      <c r="F69" s="32">
        <f t="shared" si="15"/>
        <v>0</v>
      </c>
      <c r="G69" s="32">
        <f t="shared" si="15"/>
        <v>0</v>
      </c>
      <c r="H69" s="32">
        <f t="shared" si="15"/>
        <v>0</v>
      </c>
      <c r="I69" s="32">
        <f t="shared" si="15"/>
        <v>0</v>
      </c>
      <c r="J69" s="32">
        <f t="shared" si="15"/>
        <v>0</v>
      </c>
      <c r="K69" s="32">
        <f t="shared" si="15"/>
        <v>0</v>
      </c>
      <c r="L69" s="32">
        <f t="shared" si="15"/>
        <v>0</v>
      </c>
      <c r="M69" s="32">
        <f t="shared" si="15"/>
        <v>0</v>
      </c>
      <c r="N69" s="32">
        <f>SUM(B69:M69)</f>
        <v>0</v>
      </c>
      <c r="O69" s="49"/>
      <c r="P69" s="50"/>
      <c r="Q69" s="51"/>
      <c r="R69" s="51"/>
      <c r="S69" s="51"/>
      <c r="T69" s="51"/>
      <c r="U69" s="51"/>
      <c r="V69" s="52"/>
    </row>
    <row r="70" spans="1:22" s="46" customFormat="1" ht="29.25" customHeight="1" x14ac:dyDescent="0.2">
      <c r="A70" s="162" t="s">
        <v>25</v>
      </c>
      <c r="B70" s="32">
        <f>B18+B36+B69</f>
        <v>0</v>
      </c>
      <c r="C70" s="32">
        <f t="shared" ref="C70:M70" si="16">C18+C36+C69</f>
        <v>0</v>
      </c>
      <c r="D70" s="32">
        <f t="shared" si="16"/>
        <v>0</v>
      </c>
      <c r="E70" s="32">
        <f t="shared" si="16"/>
        <v>0</v>
      </c>
      <c r="F70" s="32">
        <f t="shared" si="16"/>
        <v>0</v>
      </c>
      <c r="G70" s="32">
        <f t="shared" si="16"/>
        <v>0</v>
      </c>
      <c r="H70" s="32">
        <f t="shared" si="16"/>
        <v>0</v>
      </c>
      <c r="I70" s="32">
        <f t="shared" si="16"/>
        <v>0</v>
      </c>
      <c r="J70" s="32">
        <f t="shared" si="16"/>
        <v>0</v>
      </c>
      <c r="K70" s="32">
        <f t="shared" si="16"/>
        <v>0</v>
      </c>
      <c r="L70" s="32">
        <f>L18+L36+L69</f>
        <v>0</v>
      </c>
      <c r="M70" s="32">
        <f t="shared" si="16"/>
        <v>0</v>
      </c>
      <c r="N70" s="32">
        <f>SUM(B70:M70)</f>
        <v>0</v>
      </c>
      <c r="O70" s="49"/>
      <c r="P70" s="50"/>
      <c r="Q70" s="51"/>
      <c r="R70" s="51"/>
      <c r="S70" s="51"/>
      <c r="T70" s="51"/>
      <c r="U70" s="51"/>
      <c r="V70" s="52"/>
    </row>
    <row r="71" spans="1:22" s="46" customFormat="1" ht="29.25" customHeight="1" x14ac:dyDescent="0.2">
      <c r="A71" s="163" t="s">
        <v>483</v>
      </c>
      <c r="B71" s="113"/>
      <c r="C71" s="113"/>
      <c r="D71" s="113"/>
      <c r="E71" s="113"/>
      <c r="F71" s="113"/>
      <c r="G71" s="113"/>
      <c r="O71" s="39"/>
      <c r="P71" s="39"/>
    </row>
    <row r="72" spans="1:22" s="46" customFormat="1" ht="29.25" customHeight="1" x14ac:dyDescent="0.2">
      <c r="A72" s="342">
        <f>A3</f>
        <v>4</v>
      </c>
      <c r="B72" s="419" t="s">
        <v>26</v>
      </c>
      <c r="C72" s="419" t="s">
        <v>27</v>
      </c>
      <c r="D72" s="419" t="s">
        <v>28</v>
      </c>
      <c r="E72" s="419" t="s">
        <v>47</v>
      </c>
      <c r="F72" s="419" t="s">
        <v>20</v>
      </c>
      <c r="G72" s="149"/>
      <c r="O72" s="54"/>
      <c r="P72" s="39"/>
    </row>
    <row r="73" spans="1:22" s="46" customFormat="1" ht="29.25" customHeight="1" x14ac:dyDescent="0.2">
      <c r="A73" s="348" t="s">
        <v>324</v>
      </c>
      <c r="B73" s="402">
        <f t="shared" ref="B73:B80" si="17">B55+C55+D55</f>
        <v>0</v>
      </c>
      <c r="C73" s="402">
        <f t="shared" ref="C73:C86" si="18">E55+F55+G55</f>
        <v>0</v>
      </c>
      <c r="D73" s="402">
        <f t="shared" ref="D73:D86" si="19">H55+I55+J55</f>
        <v>0</v>
      </c>
      <c r="E73" s="402">
        <f t="shared" ref="E73:E86" si="20">K55+L55+M55</f>
        <v>0</v>
      </c>
      <c r="F73" s="32">
        <f t="shared" ref="F73:F79" si="21">SUM(B73:E73)</f>
        <v>0</v>
      </c>
      <c r="G73" s="119"/>
      <c r="O73" s="36"/>
      <c r="P73" s="39"/>
    </row>
    <row r="74" spans="1:22" s="46" customFormat="1" ht="29.25" customHeight="1" x14ac:dyDescent="0.2">
      <c r="A74" s="348" t="s">
        <v>325</v>
      </c>
      <c r="B74" s="402">
        <f t="shared" si="17"/>
        <v>0</v>
      </c>
      <c r="C74" s="402">
        <f t="shared" si="18"/>
        <v>0</v>
      </c>
      <c r="D74" s="402">
        <f t="shared" si="19"/>
        <v>0</v>
      </c>
      <c r="E74" s="402">
        <f t="shared" si="20"/>
        <v>0</v>
      </c>
      <c r="F74" s="32">
        <f t="shared" si="21"/>
        <v>0</v>
      </c>
      <c r="G74" s="119"/>
      <c r="O74" s="36"/>
      <c r="P74" s="39"/>
    </row>
    <row r="75" spans="1:22" s="46" customFormat="1" ht="29.25" customHeight="1" x14ac:dyDescent="0.2">
      <c r="A75" s="348" t="s">
        <v>326</v>
      </c>
      <c r="B75" s="402">
        <f t="shared" si="17"/>
        <v>0</v>
      </c>
      <c r="C75" s="402">
        <f t="shared" si="18"/>
        <v>0</v>
      </c>
      <c r="D75" s="402">
        <f t="shared" si="19"/>
        <v>0</v>
      </c>
      <c r="E75" s="402">
        <f t="shared" si="20"/>
        <v>0</v>
      </c>
      <c r="F75" s="32">
        <f t="shared" si="21"/>
        <v>0</v>
      </c>
      <c r="G75" s="119"/>
      <c r="O75" s="39"/>
      <c r="P75" s="39"/>
    </row>
    <row r="76" spans="1:22" s="46" customFormat="1" ht="29.25" customHeight="1" x14ac:dyDescent="0.2">
      <c r="A76" s="348" t="s">
        <v>327</v>
      </c>
      <c r="B76" s="402">
        <f t="shared" si="17"/>
        <v>0</v>
      </c>
      <c r="C76" s="402">
        <f t="shared" si="18"/>
        <v>0</v>
      </c>
      <c r="D76" s="402">
        <f t="shared" si="19"/>
        <v>0</v>
      </c>
      <c r="E76" s="402">
        <f t="shared" si="20"/>
        <v>0</v>
      </c>
      <c r="F76" s="32">
        <f t="shared" si="21"/>
        <v>0</v>
      </c>
      <c r="G76" s="119"/>
      <c r="O76" s="169"/>
      <c r="P76" s="39"/>
    </row>
    <row r="77" spans="1:22" s="46" customFormat="1" ht="29.25" customHeight="1" x14ac:dyDescent="0.2">
      <c r="A77" s="348" t="s">
        <v>328</v>
      </c>
      <c r="B77" s="402">
        <f t="shared" si="17"/>
        <v>0</v>
      </c>
      <c r="C77" s="402">
        <f t="shared" si="18"/>
        <v>0</v>
      </c>
      <c r="D77" s="402">
        <f t="shared" si="19"/>
        <v>0</v>
      </c>
      <c r="E77" s="402">
        <f t="shared" si="20"/>
        <v>0</v>
      </c>
      <c r="F77" s="32">
        <f t="shared" si="21"/>
        <v>0</v>
      </c>
      <c r="G77" s="119"/>
      <c r="M77" s="305"/>
      <c r="O77" s="39"/>
      <c r="P77" s="39"/>
    </row>
    <row r="78" spans="1:22" s="46" customFormat="1" ht="29.25" customHeight="1" x14ac:dyDescent="0.2">
      <c r="A78" s="348" t="s">
        <v>329</v>
      </c>
      <c r="B78" s="402">
        <f t="shared" si="17"/>
        <v>0</v>
      </c>
      <c r="C78" s="402">
        <f t="shared" si="18"/>
        <v>0</v>
      </c>
      <c r="D78" s="402">
        <f t="shared" si="19"/>
        <v>0</v>
      </c>
      <c r="E78" s="402">
        <f t="shared" si="20"/>
        <v>0</v>
      </c>
      <c r="F78" s="32">
        <f t="shared" si="21"/>
        <v>0</v>
      </c>
      <c r="G78" s="119"/>
      <c r="M78" s="334"/>
      <c r="O78" s="39"/>
      <c r="P78" s="39"/>
    </row>
    <row r="79" spans="1:22" s="46" customFormat="1" ht="29.25" customHeight="1" x14ac:dyDescent="0.2">
      <c r="A79" s="162" t="s">
        <v>34</v>
      </c>
      <c r="B79" s="403">
        <f t="shared" si="17"/>
        <v>0</v>
      </c>
      <c r="C79" s="403">
        <f t="shared" si="18"/>
        <v>0</v>
      </c>
      <c r="D79" s="403">
        <f t="shared" si="19"/>
        <v>0</v>
      </c>
      <c r="E79" s="403">
        <f t="shared" si="20"/>
        <v>0</v>
      </c>
      <c r="F79" s="32">
        <f t="shared" si="21"/>
        <v>0</v>
      </c>
      <c r="G79" s="119"/>
      <c r="N79" s="305"/>
      <c r="O79" s="39"/>
      <c r="P79" s="39"/>
    </row>
    <row r="80" spans="1:22" s="46" customFormat="1" ht="29.25" customHeight="1" x14ac:dyDescent="0.2">
      <c r="A80" s="349" t="s">
        <v>330</v>
      </c>
      <c r="B80" s="402">
        <f t="shared" si="17"/>
        <v>0</v>
      </c>
      <c r="C80" s="402">
        <f t="shared" si="18"/>
        <v>0</v>
      </c>
      <c r="D80" s="402">
        <f t="shared" si="19"/>
        <v>0</v>
      </c>
      <c r="E80" s="402">
        <f t="shared" si="20"/>
        <v>0</v>
      </c>
      <c r="F80" s="32">
        <f t="shared" ref="F80:F85" si="22">SUM(B80:E80)</f>
        <v>0</v>
      </c>
      <c r="G80" s="119"/>
      <c r="O80" s="39"/>
      <c r="P80" s="39"/>
    </row>
    <row r="81" spans="1:17" s="46" customFormat="1" ht="29.25" customHeight="1" x14ac:dyDescent="0.2">
      <c r="A81" s="349" t="s">
        <v>331</v>
      </c>
      <c r="B81" s="402">
        <f t="shared" ref="B81:B88" si="23">B63+C63+D63</f>
        <v>0</v>
      </c>
      <c r="C81" s="402">
        <f t="shared" si="18"/>
        <v>0</v>
      </c>
      <c r="D81" s="402">
        <f t="shared" si="19"/>
        <v>0</v>
      </c>
      <c r="E81" s="402">
        <f t="shared" si="20"/>
        <v>0</v>
      </c>
      <c r="F81" s="32">
        <f t="shared" si="22"/>
        <v>0</v>
      </c>
      <c r="G81" s="119"/>
      <c r="O81" s="39"/>
      <c r="P81" s="39"/>
    </row>
    <row r="82" spans="1:17" s="46" customFormat="1" ht="29.25" customHeight="1" x14ac:dyDescent="0.2">
      <c r="A82" s="349" t="s">
        <v>121</v>
      </c>
      <c r="B82" s="402">
        <f t="shared" si="23"/>
        <v>0</v>
      </c>
      <c r="C82" s="402">
        <f t="shared" si="18"/>
        <v>0</v>
      </c>
      <c r="D82" s="402">
        <f t="shared" si="19"/>
        <v>0</v>
      </c>
      <c r="E82" s="402">
        <f t="shared" si="20"/>
        <v>0</v>
      </c>
      <c r="F82" s="32">
        <f t="shared" si="22"/>
        <v>0</v>
      </c>
      <c r="O82" s="39"/>
      <c r="P82" s="39"/>
    </row>
    <row r="83" spans="1:17" s="46" customFormat="1" ht="29.25" customHeight="1" x14ac:dyDescent="0.2">
      <c r="A83" s="349" t="s">
        <v>332</v>
      </c>
      <c r="B83" s="402">
        <f t="shared" si="23"/>
        <v>0</v>
      </c>
      <c r="C83" s="402">
        <f t="shared" si="18"/>
        <v>0</v>
      </c>
      <c r="D83" s="402">
        <f t="shared" si="19"/>
        <v>0</v>
      </c>
      <c r="E83" s="402">
        <f t="shared" si="20"/>
        <v>0</v>
      </c>
      <c r="F83" s="32">
        <f t="shared" si="22"/>
        <v>0</v>
      </c>
      <c r="G83" s="120"/>
      <c r="O83" s="39"/>
      <c r="P83" s="39"/>
    </row>
    <row r="84" spans="1:17" ht="29.25" customHeight="1" x14ac:dyDescent="0.2">
      <c r="A84" s="349" t="s">
        <v>122</v>
      </c>
      <c r="B84" s="402">
        <f t="shared" si="23"/>
        <v>0</v>
      </c>
      <c r="C84" s="402">
        <f t="shared" si="18"/>
        <v>0</v>
      </c>
      <c r="D84" s="402">
        <f t="shared" si="19"/>
        <v>0</v>
      </c>
      <c r="E84" s="402">
        <f t="shared" si="20"/>
        <v>0</v>
      </c>
      <c r="F84" s="32">
        <f t="shared" si="22"/>
        <v>0</v>
      </c>
    </row>
    <row r="85" spans="1:17" ht="29.25" customHeight="1" x14ac:dyDescent="0.2">
      <c r="A85" s="390" t="s">
        <v>141</v>
      </c>
      <c r="B85" s="402">
        <f t="shared" si="23"/>
        <v>0</v>
      </c>
      <c r="C85" s="402">
        <f t="shared" si="18"/>
        <v>0</v>
      </c>
      <c r="D85" s="402">
        <f t="shared" si="19"/>
        <v>0</v>
      </c>
      <c r="E85" s="402">
        <f t="shared" si="20"/>
        <v>0</v>
      </c>
      <c r="F85" s="32">
        <f t="shared" si="22"/>
        <v>0</v>
      </c>
    </row>
    <row r="86" spans="1:17" ht="29.25" customHeight="1" x14ac:dyDescent="0.2">
      <c r="A86" s="385" t="s">
        <v>381</v>
      </c>
      <c r="B86" s="403">
        <f t="shared" si="23"/>
        <v>0</v>
      </c>
      <c r="C86" s="403">
        <f t="shared" si="18"/>
        <v>0</v>
      </c>
      <c r="D86" s="403">
        <f t="shared" si="19"/>
        <v>0</v>
      </c>
      <c r="E86" s="403">
        <f t="shared" si="20"/>
        <v>0</v>
      </c>
      <c r="F86" s="32">
        <f>SUM(B86:E86)</f>
        <v>0</v>
      </c>
    </row>
    <row r="87" spans="1:17" ht="29.25" customHeight="1" x14ac:dyDescent="0.2">
      <c r="A87" s="414" t="s">
        <v>485</v>
      </c>
      <c r="B87" s="421">
        <f t="shared" si="23"/>
        <v>0</v>
      </c>
      <c r="C87" s="421">
        <f>E69+F69+G69</f>
        <v>0</v>
      </c>
      <c r="D87" s="421">
        <f>H69+I69+J69</f>
        <v>0</v>
      </c>
      <c r="E87" s="421">
        <f>K69+L69+M69</f>
        <v>0</v>
      </c>
      <c r="F87" s="32">
        <f>SUM(B87:E87)</f>
        <v>0</v>
      </c>
    </row>
    <row r="88" spans="1:17" ht="29.25" customHeight="1" x14ac:dyDescent="0.2">
      <c r="A88" s="162" t="s">
        <v>25</v>
      </c>
      <c r="B88" s="403">
        <f t="shared" si="23"/>
        <v>0</v>
      </c>
      <c r="C88" s="403">
        <f>E70+F70+G70</f>
        <v>0</v>
      </c>
      <c r="D88" s="403">
        <f>H70+I70+J70</f>
        <v>0</v>
      </c>
      <c r="E88" s="403">
        <f>K70+L70+M70</f>
        <v>0</v>
      </c>
      <c r="F88" s="32">
        <f>SUM(B88:E88)</f>
        <v>0</v>
      </c>
      <c r="G88" s="44"/>
    </row>
    <row r="89" spans="1:17" ht="30.75" customHeight="1" x14ac:dyDescent="0.2">
      <c r="A89" s="39"/>
      <c r="B89" s="39"/>
      <c r="C89" s="39"/>
      <c r="D89" s="39"/>
      <c r="E89" s="39"/>
      <c r="F89" s="39"/>
      <c r="G89" s="39"/>
      <c r="Q89" s="46"/>
    </row>
  </sheetData>
  <sheetProtection password="CAEB" sheet="1" objects="1" scenarios="1" formatCells="0"/>
  <mergeCells count="20">
    <mergeCell ref="D43:E43"/>
    <mergeCell ref="D44:E44"/>
    <mergeCell ref="A46:C46"/>
    <mergeCell ref="A47:C47"/>
    <mergeCell ref="A48:C48"/>
    <mergeCell ref="A1:B1"/>
    <mergeCell ref="G39:K40"/>
    <mergeCell ref="J1:K1"/>
    <mergeCell ref="A39:C39"/>
    <mergeCell ref="D39:E39"/>
    <mergeCell ref="A40:C40"/>
    <mergeCell ref="D40:E40"/>
    <mergeCell ref="E1:G1"/>
    <mergeCell ref="G38:N38"/>
    <mergeCell ref="A41:C41"/>
    <mergeCell ref="D41:E41"/>
    <mergeCell ref="A42:C42"/>
    <mergeCell ref="A43:C43"/>
    <mergeCell ref="A44:C44"/>
    <mergeCell ref="D42:E42"/>
  </mergeCells>
  <phoneticPr fontId="1"/>
  <hyperlinks>
    <hyperlink ref="J1:K1" location="目次!A1" display="目次に戻る" xr:uid="{00000000-0004-0000-0900-000000000000}"/>
    <hyperlink ref="E1:G1" location="ヘルプ!A49" display="入力のしかたのヘルプ" xr:uid="{00000000-0004-0000-0900-000001000000}"/>
    <hyperlink ref="O6" location="ヘルプ!A52" display="ヘルプ" xr:uid="{00000000-0004-0000-0900-000002000000}"/>
    <hyperlink ref="O24" location="ヘルプ!A52" display="ヘルプ" xr:uid="{00000000-0004-0000-0900-000003000000}"/>
    <hyperlink ref="F41" location="ヘルプ!A54" display="ヘルプ" xr:uid="{00000000-0004-0000-0900-000004000000}"/>
    <hyperlink ref="O16" location="ヘルプ!A53" display="ヘルプ" xr:uid="{00000000-0004-0000-0900-000005000000}"/>
    <hyperlink ref="O34" location="ヘルプ!A53" display="ヘルプ" xr:uid="{00000000-0004-0000-0900-000006000000}"/>
  </hyperlinks>
  <printOptions horizontalCentered="1"/>
  <pageMargins left="0.31496062992125984" right="0.31496062992125984" top="0.74803149606299213" bottom="0.74803149606299213" header="0.31496062992125984" footer="0.31496062992125984"/>
  <pageSetup paperSize="9" scale="95" orientation="landscape" verticalDpi="200" r:id="rId1"/>
  <headerFooter>
    <oddHeader>&amp;R&amp;A</oddHeader>
    <oddFooter>&amp;R訪問介護事業所　&amp;P</oddFooter>
  </headerFooter>
  <rowBreaks count="4" manualBreakCount="4">
    <brk id="19" max="13" man="1"/>
    <brk id="37" max="13" man="1"/>
    <brk id="52" max="13" man="1"/>
    <brk id="70"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1">
    <tabColor rgb="FF00B050"/>
  </sheetPr>
  <dimension ref="A1:S222"/>
  <sheetViews>
    <sheetView topLeftCell="A7" zoomScale="75" zoomScaleNormal="75" zoomScaleSheetLayoutView="75" workbookViewId="0">
      <selection activeCell="B16" sqref="B16"/>
    </sheetView>
  </sheetViews>
  <sheetFormatPr defaultColWidth="9" defaultRowHeight="18" customHeight="1" x14ac:dyDescent="0.2"/>
  <cols>
    <col min="1" max="1" width="27.33203125" style="44" customWidth="1"/>
    <col min="2" max="13" width="7.88671875" style="44" customWidth="1"/>
    <col min="14" max="14" width="7.88671875" style="64" customWidth="1"/>
    <col min="15" max="15" width="9" style="46" customWidth="1"/>
    <col min="16" max="17" width="9" style="36" customWidth="1"/>
    <col min="18" max="19" width="7" style="36" customWidth="1"/>
    <col min="20" max="16384" width="9" style="36"/>
  </cols>
  <sheetData>
    <row r="1" spans="1:19" ht="28.5" customHeight="1" x14ac:dyDescent="0.2">
      <c r="A1" s="555" t="s">
        <v>57</v>
      </c>
      <c r="B1" s="555"/>
      <c r="C1" s="556"/>
      <c r="F1" s="63"/>
      <c r="I1" s="559" t="str">
        <f>基本情報＿表紙!E6</f>
        <v>＊＊事業所</v>
      </c>
      <c r="J1" s="560"/>
      <c r="K1" s="560"/>
      <c r="L1" s="561"/>
      <c r="M1" s="246">
        <f>基本情報＿表紙!J4</f>
        <v>4</v>
      </c>
      <c r="N1" s="247" t="s">
        <v>37</v>
      </c>
      <c r="O1" s="487" t="s">
        <v>60</v>
      </c>
      <c r="P1" s="488"/>
      <c r="Q1" s="44"/>
      <c r="R1" s="44"/>
    </row>
    <row r="2" spans="1:19" ht="5.25" customHeight="1" x14ac:dyDescent="0.2">
      <c r="A2" s="152"/>
      <c r="B2" s="110"/>
      <c r="C2" s="63"/>
      <c r="D2" s="39"/>
      <c r="E2" s="63"/>
      <c r="F2" s="63"/>
      <c r="G2" s="36"/>
      <c r="H2" s="63"/>
      <c r="I2" s="49"/>
      <c r="J2" s="38"/>
      <c r="K2" s="36"/>
      <c r="L2" s="171"/>
      <c r="M2" s="36"/>
      <c r="N2" s="36"/>
      <c r="P2" s="44"/>
      <c r="Q2" s="3"/>
      <c r="R2" s="44"/>
      <c r="S2" s="44"/>
    </row>
    <row r="3" spans="1:19" s="44" customFormat="1" ht="6.75" customHeight="1" x14ac:dyDescent="0.2">
      <c r="A3" s="122"/>
      <c r="B3" s="56"/>
      <c r="C3" s="123"/>
      <c r="E3" s="123"/>
      <c r="F3" s="123"/>
      <c r="G3" s="123"/>
      <c r="H3" s="123"/>
      <c r="I3" s="123"/>
      <c r="J3" s="123"/>
      <c r="K3" s="123"/>
      <c r="L3" s="123"/>
      <c r="M3" s="123"/>
      <c r="N3" s="124"/>
      <c r="O3" s="46"/>
    </row>
    <row r="4" spans="1:19" s="44" customFormat="1" ht="33" customHeight="1" x14ac:dyDescent="0.2">
      <c r="A4" s="170" t="s">
        <v>340</v>
      </c>
      <c r="B4" s="303" t="s">
        <v>7</v>
      </c>
      <c r="C4" s="303" t="s">
        <v>8</v>
      </c>
      <c r="D4" s="303" t="s">
        <v>9</v>
      </c>
      <c r="E4" s="303" t="s">
        <v>11</v>
      </c>
      <c r="F4" s="303" t="s">
        <v>12</v>
      </c>
      <c r="G4" s="303" t="s">
        <v>13</v>
      </c>
      <c r="H4" s="303" t="s">
        <v>14</v>
      </c>
      <c r="I4" s="303" t="s">
        <v>15</v>
      </c>
      <c r="J4" s="303" t="s">
        <v>16</v>
      </c>
      <c r="K4" s="303" t="s">
        <v>17</v>
      </c>
      <c r="L4" s="303" t="s">
        <v>18</v>
      </c>
      <c r="M4" s="303" t="s">
        <v>19</v>
      </c>
      <c r="N4" s="174" t="s">
        <v>253</v>
      </c>
      <c r="O4" s="46"/>
      <c r="P4" s="121"/>
      <c r="Q4" s="63"/>
    </row>
    <row r="5" spans="1:19" s="44" customFormat="1" ht="24.75" customHeight="1" x14ac:dyDescent="0.2">
      <c r="A5" s="220" t="s">
        <v>109</v>
      </c>
      <c r="B5" s="240">
        <f>SUM('1　基本情報＿利用者'!B4:B7)</f>
        <v>0</v>
      </c>
      <c r="C5" s="240">
        <f>SUM('1　基本情報＿利用者'!C4:C7)</f>
        <v>0</v>
      </c>
      <c r="D5" s="240">
        <f>SUM('1　基本情報＿利用者'!D4:D7)</f>
        <v>0</v>
      </c>
      <c r="E5" s="240">
        <f>SUM('1　基本情報＿利用者'!E4:E7)</f>
        <v>0</v>
      </c>
      <c r="F5" s="240">
        <f>SUM('1　基本情報＿利用者'!F4:F7)</f>
        <v>0</v>
      </c>
      <c r="G5" s="240">
        <f>SUM('1　基本情報＿利用者'!G4:G7)</f>
        <v>0</v>
      </c>
      <c r="H5" s="240">
        <f>SUM('1　基本情報＿利用者'!H4:H7)</f>
        <v>0</v>
      </c>
      <c r="I5" s="240">
        <f>SUM('1　基本情報＿利用者'!I4:I7)</f>
        <v>0</v>
      </c>
      <c r="J5" s="240">
        <f>SUM('1　基本情報＿利用者'!J4:J7)</f>
        <v>0</v>
      </c>
      <c r="K5" s="240">
        <f>SUM('1　基本情報＿利用者'!K4:K7)</f>
        <v>0</v>
      </c>
      <c r="L5" s="240">
        <f>SUM('1　基本情報＿利用者'!L4:L7)</f>
        <v>0</v>
      </c>
      <c r="M5" s="240">
        <f>SUM('1　基本情報＿利用者'!M4:M7)</f>
        <v>0</v>
      </c>
      <c r="N5" s="83">
        <f>SUM('1　基本情報＿利用者'!N4:N7)</f>
        <v>0</v>
      </c>
      <c r="O5" s="39" t="s">
        <v>268</v>
      </c>
      <c r="P5" s="130"/>
      <c r="Q5" s="63"/>
    </row>
    <row r="6" spans="1:19" s="44" customFormat="1" ht="24.75" customHeight="1" x14ac:dyDescent="0.2">
      <c r="A6" s="220" t="s">
        <v>84</v>
      </c>
      <c r="B6" s="240">
        <f>'1　基本情報＿利用者'!B14</f>
        <v>0</v>
      </c>
      <c r="C6" s="240">
        <f>'1　基本情報＿利用者'!C14</f>
        <v>0</v>
      </c>
      <c r="D6" s="240">
        <f>'1　基本情報＿利用者'!D14</f>
        <v>0</v>
      </c>
      <c r="E6" s="240">
        <f>'1　基本情報＿利用者'!E14</f>
        <v>0</v>
      </c>
      <c r="F6" s="240">
        <f>'1　基本情報＿利用者'!F14</f>
        <v>0</v>
      </c>
      <c r="G6" s="240">
        <f>'1　基本情報＿利用者'!G14</f>
        <v>0</v>
      </c>
      <c r="H6" s="240">
        <f>'1　基本情報＿利用者'!H14</f>
        <v>0</v>
      </c>
      <c r="I6" s="240">
        <f>'1　基本情報＿利用者'!I14</f>
        <v>0</v>
      </c>
      <c r="J6" s="240">
        <f>'1　基本情報＿利用者'!J14</f>
        <v>0</v>
      </c>
      <c r="K6" s="240">
        <f>'1　基本情報＿利用者'!K14</f>
        <v>0</v>
      </c>
      <c r="L6" s="240">
        <f>'1　基本情報＿利用者'!L14</f>
        <v>0</v>
      </c>
      <c r="M6" s="240">
        <f>'1　基本情報＿利用者'!M14</f>
        <v>0</v>
      </c>
      <c r="N6" s="83">
        <f>'1　基本情報＿利用者'!N14</f>
        <v>0</v>
      </c>
      <c r="O6" s="46"/>
      <c r="Q6" s="63"/>
    </row>
    <row r="7" spans="1:19" s="44" customFormat="1" ht="24.75" customHeight="1" x14ac:dyDescent="0.2">
      <c r="A7" s="220" t="s">
        <v>196</v>
      </c>
      <c r="B7" s="240">
        <f>SUM('1　基本情報＿利用者'!B17:B19)</f>
        <v>0</v>
      </c>
      <c r="C7" s="240">
        <f>SUM('1　基本情報＿利用者'!C17:C19)</f>
        <v>0</v>
      </c>
      <c r="D7" s="240">
        <f>SUM('1　基本情報＿利用者'!D17:D19)</f>
        <v>0</v>
      </c>
      <c r="E7" s="240">
        <f>SUM('1　基本情報＿利用者'!E17:E19)</f>
        <v>0</v>
      </c>
      <c r="F7" s="240">
        <f>SUM('1　基本情報＿利用者'!F17:F19)</f>
        <v>0</v>
      </c>
      <c r="G7" s="240">
        <f>SUM('1　基本情報＿利用者'!G17:G19)</f>
        <v>0</v>
      </c>
      <c r="H7" s="240">
        <f>SUM('1　基本情報＿利用者'!H17:H19)</f>
        <v>0</v>
      </c>
      <c r="I7" s="240">
        <f>SUM('1　基本情報＿利用者'!I17:I19)</f>
        <v>0</v>
      </c>
      <c r="J7" s="240">
        <f>SUM('1　基本情報＿利用者'!J17:J19)</f>
        <v>0</v>
      </c>
      <c r="K7" s="240">
        <f>SUM('1　基本情報＿利用者'!K17:K19)</f>
        <v>0</v>
      </c>
      <c r="L7" s="240">
        <f>SUM('1　基本情報＿利用者'!L17:L19)</f>
        <v>0</v>
      </c>
      <c r="M7" s="240">
        <f>SUM('1　基本情報＿利用者'!M17:M19)</f>
        <v>0</v>
      </c>
      <c r="N7" s="83">
        <f>SUM('1　基本情報＿利用者'!N17:N19)</f>
        <v>0</v>
      </c>
      <c r="O7" s="39" t="s">
        <v>269</v>
      </c>
      <c r="P7" s="130"/>
    </row>
    <row r="8" spans="1:19" s="44" customFormat="1" ht="24.75" customHeight="1" x14ac:dyDescent="0.2">
      <c r="A8" s="220" t="s">
        <v>110</v>
      </c>
      <c r="B8" s="240">
        <f>'1　基本情報＿利用者'!B27</f>
        <v>0</v>
      </c>
      <c r="C8" s="240">
        <f>'1　基本情報＿利用者'!C27</f>
        <v>0</v>
      </c>
      <c r="D8" s="240">
        <f>'1　基本情報＿利用者'!D27</f>
        <v>0</v>
      </c>
      <c r="E8" s="240">
        <f>'1　基本情報＿利用者'!E27</f>
        <v>0</v>
      </c>
      <c r="F8" s="240">
        <f>'1　基本情報＿利用者'!F27</f>
        <v>0</v>
      </c>
      <c r="G8" s="240">
        <f>'1　基本情報＿利用者'!G27</f>
        <v>0</v>
      </c>
      <c r="H8" s="240">
        <f>'1　基本情報＿利用者'!H27</f>
        <v>0</v>
      </c>
      <c r="I8" s="240">
        <f>'1　基本情報＿利用者'!I27</f>
        <v>0</v>
      </c>
      <c r="J8" s="240">
        <f>'1　基本情報＿利用者'!J27</f>
        <v>0</v>
      </c>
      <c r="K8" s="240">
        <f>'1　基本情報＿利用者'!K27</f>
        <v>0</v>
      </c>
      <c r="L8" s="240">
        <f>'1　基本情報＿利用者'!L27</f>
        <v>0</v>
      </c>
      <c r="M8" s="240">
        <f>'1　基本情報＿利用者'!M27</f>
        <v>0</v>
      </c>
      <c r="N8" s="83">
        <f>'1　基本情報＿利用者'!N27</f>
        <v>0</v>
      </c>
      <c r="O8" s="39" t="s">
        <v>474</v>
      </c>
    </row>
    <row r="9" spans="1:19" s="44" customFormat="1" ht="24.75" customHeight="1" x14ac:dyDescent="0.2">
      <c r="A9" s="261" t="s">
        <v>111</v>
      </c>
      <c r="B9" s="83">
        <f>SUM(B5:B8)</f>
        <v>0</v>
      </c>
      <c r="C9" s="83">
        <f t="shared" ref="C9:L9" si="0">SUM(C5:C8)</f>
        <v>0</v>
      </c>
      <c r="D9" s="83">
        <f t="shared" si="0"/>
        <v>0</v>
      </c>
      <c r="E9" s="83">
        <f t="shared" si="0"/>
        <v>0</v>
      </c>
      <c r="F9" s="83">
        <f t="shared" si="0"/>
        <v>0</v>
      </c>
      <c r="G9" s="83">
        <f t="shared" si="0"/>
        <v>0</v>
      </c>
      <c r="H9" s="83">
        <f t="shared" si="0"/>
        <v>0</v>
      </c>
      <c r="I9" s="83">
        <f t="shared" si="0"/>
        <v>0</v>
      </c>
      <c r="J9" s="83">
        <f t="shared" si="0"/>
        <v>0</v>
      </c>
      <c r="K9" s="83">
        <f t="shared" si="0"/>
        <v>0</v>
      </c>
      <c r="L9" s="83">
        <f t="shared" si="0"/>
        <v>0</v>
      </c>
      <c r="M9" s="83">
        <f>SUM(M5:M8)</f>
        <v>0</v>
      </c>
      <c r="N9" s="83">
        <f>SUM(N5:N8)</f>
        <v>0</v>
      </c>
      <c r="O9" s="46"/>
    </row>
    <row r="10" spans="1:19" s="44" customFormat="1" ht="24.75" customHeight="1" x14ac:dyDescent="0.2">
      <c r="A10" s="220" t="s">
        <v>112</v>
      </c>
      <c r="B10" s="241"/>
      <c r="C10" s="240">
        <f>IFERROR(C9-B9,"")</f>
        <v>0</v>
      </c>
      <c r="D10" s="240">
        <f>IFERROR(D9-C9,"")</f>
        <v>0</v>
      </c>
      <c r="E10" s="240">
        <f t="shared" ref="E10:M10" si="1">IFERROR(E9-D9,"")</f>
        <v>0</v>
      </c>
      <c r="F10" s="240">
        <f t="shared" si="1"/>
        <v>0</v>
      </c>
      <c r="G10" s="240">
        <f t="shared" si="1"/>
        <v>0</v>
      </c>
      <c r="H10" s="240">
        <f t="shared" si="1"/>
        <v>0</v>
      </c>
      <c r="I10" s="240">
        <f t="shared" si="1"/>
        <v>0</v>
      </c>
      <c r="J10" s="240">
        <f t="shared" si="1"/>
        <v>0</v>
      </c>
      <c r="K10" s="240">
        <f t="shared" si="1"/>
        <v>0</v>
      </c>
      <c r="L10" s="240">
        <f t="shared" si="1"/>
        <v>0</v>
      </c>
      <c r="M10" s="240">
        <f t="shared" si="1"/>
        <v>0</v>
      </c>
      <c r="N10" s="189" t="str">
        <f>IFERROR(AVERAGEIF(C10:M10,"&lt;&gt;0"),"-")</f>
        <v>-</v>
      </c>
      <c r="O10" s="39"/>
    </row>
    <row r="11" spans="1:19" s="44" customFormat="1" ht="24.75" customHeight="1" x14ac:dyDescent="0.2">
      <c r="A11" s="261" t="s">
        <v>10</v>
      </c>
      <c r="B11" s="128" t="str">
        <f>'1　基本情報＿利用者'!B16</f>
        <v/>
      </c>
      <c r="C11" s="128" t="str">
        <f>'1　基本情報＿利用者'!C16</f>
        <v/>
      </c>
      <c r="D11" s="128" t="str">
        <f>'1　基本情報＿利用者'!D16</f>
        <v/>
      </c>
      <c r="E11" s="128" t="str">
        <f>'1　基本情報＿利用者'!E16</f>
        <v/>
      </c>
      <c r="F11" s="128" t="str">
        <f>'1　基本情報＿利用者'!F16</f>
        <v/>
      </c>
      <c r="G11" s="128" t="str">
        <f>'1　基本情報＿利用者'!G16</f>
        <v/>
      </c>
      <c r="H11" s="128" t="str">
        <f>'1　基本情報＿利用者'!H16</f>
        <v/>
      </c>
      <c r="I11" s="128" t="str">
        <f>'1　基本情報＿利用者'!I16</f>
        <v/>
      </c>
      <c r="J11" s="128" t="str">
        <f>'1　基本情報＿利用者'!J16</f>
        <v/>
      </c>
      <c r="K11" s="128" t="str">
        <f>'1　基本情報＿利用者'!K16</f>
        <v/>
      </c>
      <c r="L11" s="128" t="str">
        <f>'1　基本情報＿利用者'!L16</f>
        <v/>
      </c>
      <c r="M11" s="128" t="str">
        <f>'1　基本情報＿利用者'!M16</f>
        <v/>
      </c>
      <c r="N11" s="128" t="str">
        <f>'1　基本情報＿利用者'!N16</f>
        <v/>
      </c>
      <c r="O11" s="39"/>
    </row>
    <row r="12" spans="1:19" s="44" customFormat="1" ht="22.5" customHeight="1" x14ac:dyDescent="0.2">
      <c r="A12" s="122"/>
      <c r="B12" s="172"/>
      <c r="C12" s="172"/>
      <c r="D12" s="172"/>
      <c r="E12" s="172"/>
      <c r="F12" s="172"/>
      <c r="G12" s="172"/>
      <c r="H12" s="172"/>
      <c r="I12" s="172"/>
      <c r="J12" s="172"/>
      <c r="K12" s="172"/>
      <c r="L12" s="172"/>
      <c r="M12" s="172"/>
      <c r="N12" s="172"/>
      <c r="O12" s="46"/>
    </row>
    <row r="13" spans="1:19" s="44" customFormat="1" ht="22.5" customHeight="1" x14ac:dyDescent="0.2">
      <c r="A13" s="122"/>
      <c r="B13" s="172"/>
      <c r="C13" s="172"/>
      <c r="D13" s="172"/>
      <c r="E13" s="172"/>
      <c r="F13" s="172"/>
      <c r="G13" s="172"/>
      <c r="H13" s="172"/>
      <c r="I13" s="172"/>
      <c r="J13" s="172"/>
      <c r="K13" s="172"/>
      <c r="L13" s="172"/>
      <c r="M13" s="172"/>
      <c r="N13" s="172"/>
      <c r="O13" s="46"/>
    </row>
    <row r="14" spans="1:19" s="44" customFormat="1" ht="22.5" customHeight="1" x14ac:dyDescent="0.2">
      <c r="A14" s="122"/>
      <c r="B14" s="172"/>
      <c r="C14" s="172"/>
      <c r="D14" s="172"/>
      <c r="E14" s="172"/>
      <c r="F14" s="172"/>
      <c r="G14" s="172"/>
      <c r="H14" s="172"/>
      <c r="I14" s="172"/>
      <c r="J14" s="172"/>
      <c r="K14" s="172"/>
      <c r="L14" s="172"/>
      <c r="M14" s="172"/>
      <c r="N14" s="172"/>
      <c r="O14" s="46"/>
    </row>
    <row r="15" spans="1:19" s="44" customFormat="1" ht="22.5" customHeight="1" x14ac:dyDescent="0.2">
      <c r="A15" s="122"/>
      <c r="B15" s="172"/>
      <c r="C15" s="172"/>
      <c r="D15" s="172"/>
      <c r="E15" s="172"/>
      <c r="F15" s="172"/>
      <c r="G15" s="172"/>
      <c r="H15" s="172"/>
      <c r="I15" s="172"/>
      <c r="J15" s="172"/>
      <c r="K15" s="172"/>
      <c r="L15" s="172"/>
      <c r="M15" s="172"/>
      <c r="N15" s="172"/>
      <c r="O15" s="46"/>
    </row>
    <row r="16" spans="1:19" s="44" customFormat="1" ht="22.5" customHeight="1" x14ac:dyDescent="0.2">
      <c r="A16" s="122"/>
      <c r="B16" s="172"/>
      <c r="C16" s="172"/>
      <c r="D16" s="172"/>
      <c r="E16" s="172"/>
      <c r="F16" s="172"/>
      <c r="G16" s="172"/>
      <c r="H16" s="172"/>
      <c r="I16" s="172"/>
      <c r="J16" s="172"/>
      <c r="K16" s="172"/>
      <c r="L16" s="172"/>
      <c r="M16" s="172"/>
      <c r="N16" s="172"/>
      <c r="O16" s="46"/>
    </row>
    <row r="17" spans="1:15" s="44" customFormat="1" ht="22.5" customHeight="1" x14ac:dyDescent="0.2">
      <c r="A17" s="122"/>
      <c r="B17" s="172"/>
      <c r="C17" s="172"/>
      <c r="D17" s="172"/>
      <c r="E17" s="172"/>
      <c r="F17" s="172"/>
      <c r="G17" s="172"/>
      <c r="H17" s="172"/>
      <c r="I17" s="172"/>
      <c r="J17" s="172"/>
      <c r="K17" s="172"/>
      <c r="L17" s="172"/>
      <c r="M17" s="172"/>
      <c r="N17" s="172"/>
      <c r="O17" s="46"/>
    </row>
    <row r="18" spans="1:15" s="44" customFormat="1" ht="22.5" customHeight="1" x14ac:dyDescent="0.2">
      <c r="A18" s="122"/>
      <c r="B18" s="172"/>
      <c r="C18" s="172"/>
      <c r="D18" s="172"/>
      <c r="E18" s="172"/>
      <c r="F18" s="172"/>
      <c r="G18" s="172"/>
      <c r="H18" s="172"/>
      <c r="I18" s="172"/>
      <c r="J18" s="172"/>
      <c r="K18" s="172"/>
      <c r="L18" s="172"/>
      <c r="M18" s="172"/>
      <c r="N18" s="172"/>
      <c r="O18" s="46"/>
    </row>
    <row r="19" spans="1:15" s="44" customFormat="1" ht="22.5" customHeight="1" x14ac:dyDescent="0.2">
      <c r="A19" s="122"/>
      <c r="B19" s="172"/>
      <c r="C19" s="172"/>
      <c r="D19" s="172"/>
      <c r="E19" s="172"/>
      <c r="F19" s="172"/>
      <c r="G19" s="172"/>
      <c r="H19" s="172"/>
      <c r="I19" s="172"/>
      <c r="J19" s="172"/>
      <c r="K19" s="172"/>
      <c r="L19" s="172"/>
      <c r="M19" s="172"/>
      <c r="N19" s="172"/>
      <c r="O19" s="46"/>
    </row>
    <row r="20" spans="1:15" s="44" customFormat="1" ht="22.5" customHeight="1" x14ac:dyDescent="0.2">
      <c r="A20" s="122"/>
      <c r="B20" s="172"/>
      <c r="C20" s="172"/>
      <c r="D20" s="172"/>
      <c r="E20" s="172"/>
      <c r="F20" s="172"/>
      <c r="G20" s="172"/>
      <c r="H20" s="172"/>
      <c r="I20" s="172"/>
      <c r="J20" s="172"/>
      <c r="K20" s="172"/>
      <c r="L20" s="172"/>
      <c r="M20" s="172"/>
      <c r="N20" s="172"/>
      <c r="O20" s="46"/>
    </row>
    <row r="21" spans="1:15" s="44" customFormat="1" ht="22.5" customHeight="1" x14ac:dyDescent="0.2">
      <c r="A21" s="122"/>
      <c r="B21" s="172"/>
      <c r="C21" s="172"/>
      <c r="D21" s="172"/>
      <c r="E21" s="172"/>
      <c r="F21" s="172"/>
      <c r="G21" s="172"/>
      <c r="H21" s="172"/>
      <c r="I21" s="172"/>
      <c r="J21" s="172"/>
      <c r="K21" s="172"/>
      <c r="L21" s="172"/>
      <c r="M21" s="172"/>
      <c r="N21" s="172"/>
      <c r="O21" s="46"/>
    </row>
    <row r="22" spans="1:15" s="44" customFormat="1" ht="22.5" customHeight="1" x14ac:dyDescent="0.2">
      <c r="A22" s="122"/>
      <c r="B22" s="172"/>
      <c r="C22" s="172"/>
      <c r="D22" s="172"/>
      <c r="E22" s="172"/>
      <c r="F22" s="172"/>
      <c r="G22" s="172"/>
      <c r="H22" s="172"/>
      <c r="I22" s="172"/>
      <c r="J22" s="172"/>
      <c r="K22" s="172"/>
      <c r="L22" s="172"/>
      <c r="M22" s="172"/>
      <c r="N22" s="172"/>
      <c r="O22" s="46"/>
    </row>
    <row r="23" spans="1:15" s="44" customFormat="1" ht="22.5" customHeight="1" x14ac:dyDescent="0.2">
      <c r="A23" s="122"/>
      <c r="B23" s="172"/>
      <c r="C23" s="172"/>
      <c r="D23" s="172"/>
      <c r="E23" s="172"/>
      <c r="F23" s="172"/>
      <c r="G23" s="172"/>
      <c r="H23" s="172"/>
      <c r="I23" s="172"/>
      <c r="J23" s="172"/>
      <c r="K23" s="172"/>
      <c r="L23" s="172"/>
      <c r="M23" s="172"/>
      <c r="N23" s="172"/>
      <c r="O23" s="46"/>
    </row>
    <row r="24" spans="1:15" s="44" customFormat="1" ht="22.5" customHeight="1" x14ac:dyDescent="0.2">
      <c r="A24" s="170" t="s">
        <v>237</v>
      </c>
      <c r="B24" s="303" t="s">
        <v>7</v>
      </c>
      <c r="C24" s="303" t="s">
        <v>8</v>
      </c>
      <c r="D24" s="303" t="s">
        <v>9</v>
      </c>
      <c r="E24" s="303" t="s">
        <v>11</v>
      </c>
      <c r="F24" s="303" t="s">
        <v>12</v>
      </c>
      <c r="G24" s="303" t="s">
        <v>13</v>
      </c>
      <c r="H24" s="303" t="s">
        <v>14</v>
      </c>
      <c r="I24" s="303" t="s">
        <v>15</v>
      </c>
      <c r="J24" s="303" t="s">
        <v>16</v>
      </c>
      <c r="K24" s="303" t="s">
        <v>17</v>
      </c>
      <c r="L24" s="303" t="s">
        <v>18</v>
      </c>
      <c r="M24" s="303" t="s">
        <v>19</v>
      </c>
      <c r="N24" s="303" t="s">
        <v>148</v>
      </c>
      <c r="O24" s="46"/>
    </row>
    <row r="25" spans="1:15" s="44" customFormat="1" ht="22.5" customHeight="1" x14ac:dyDescent="0.2">
      <c r="A25" s="219" t="s">
        <v>0</v>
      </c>
      <c r="B25" s="242" t="str">
        <f>IFERROR('1　基本情報＿利用者'!B4/'1　基本情報＿利用者'!B$15,"")</f>
        <v/>
      </c>
      <c r="C25" s="242" t="str">
        <f>IFERROR('1　基本情報＿利用者'!C4/'1　基本情報＿利用者'!C$15,"")</f>
        <v/>
      </c>
      <c r="D25" s="242" t="str">
        <f>IFERROR('1　基本情報＿利用者'!D4/'1　基本情報＿利用者'!D$15,"")</f>
        <v/>
      </c>
      <c r="E25" s="242" t="str">
        <f>IFERROR('1　基本情報＿利用者'!E4/'1　基本情報＿利用者'!E$15,"")</f>
        <v/>
      </c>
      <c r="F25" s="242" t="str">
        <f>IFERROR('1　基本情報＿利用者'!F4/'1　基本情報＿利用者'!F$15,"")</f>
        <v/>
      </c>
      <c r="G25" s="242" t="str">
        <f>IFERROR('1　基本情報＿利用者'!G4/'1　基本情報＿利用者'!G$15,"")</f>
        <v/>
      </c>
      <c r="H25" s="242" t="str">
        <f>IFERROR('1　基本情報＿利用者'!H4/'1　基本情報＿利用者'!H$15,"")</f>
        <v/>
      </c>
      <c r="I25" s="242" t="str">
        <f>IFERROR('1　基本情報＿利用者'!I4/'1　基本情報＿利用者'!I$15,"")</f>
        <v/>
      </c>
      <c r="J25" s="242" t="str">
        <f>IFERROR('1　基本情報＿利用者'!J4/'1　基本情報＿利用者'!J$15,"")</f>
        <v/>
      </c>
      <c r="K25" s="242" t="str">
        <f>IFERROR('1　基本情報＿利用者'!K4/'1　基本情報＿利用者'!K$15,"")</f>
        <v/>
      </c>
      <c r="L25" s="242" t="str">
        <f>IFERROR('1　基本情報＿利用者'!L4/'1　基本情報＿利用者'!L$15,"")</f>
        <v/>
      </c>
      <c r="M25" s="242" t="str">
        <f>IFERROR('1　基本情報＿利用者'!M4/'1　基本情報＿利用者'!M$15,"")</f>
        <v/>
      </c>
      <c r="N25" s="6" t="str">
        <f t="shared" ref="N25:N39" si="2">IFERROR(AVERAGEIF(B25:M25,"&lt;&gt;0"),"-")</f>
        <v>-</v>
      </c>
      <c r="O25" s="46"/>
    </row>
    <row r="26" spans="1:15" s="44" customFormat="1" ht="22.5" customHeight="1" x14ac:dyDescent="0.2">
      <c r="A26" s="219" t="s">
        <v>1</v>
      </c>
      <c r="B26" s="242" t="str">
        <f>IFERROR('1　基本情報＿利用者'!B5/'1　基本情報＿利用者'!B$15,"")</f>
        <v/>
      </c>
      <c r="C26" s="242" t="str">
        <f>IFERROR('1　基本情報＿利用者'!C5/'1　基本情報＿利用者'!C$15,"")</f>
        <v/>
      </c>
      <c r="D26" s="242" t="str">
        <f>IFERROR('1　基本情報＿利用者'!D5/'1　基本情報＿利用者'!D$15,"")</f>
        <v/>
      </c>
      <c r="E26" s="242" t="str">
        <f>IFERROR('1　基本情報＿利用者'!E5/'1　基本情報＿利用者'!E$15,"")</f>
        <v/>
      </c>
      <c r="F26" s="242" t="str">
        <f>IFERROR('1　基本情報＿利用者'!F5/'1　基本情報＿利用者'!F$15,"")</f>
        <v/>
      </c>
      <c r="G26" s="242" t="str">
        <f>IFERROR('1　基本情報＿利用者'!G5/'1　基本情報＿利用者'!G$15,"")</f>
        <v/>
      </c>
      <c r="H26" s="242" t="str">
        <f>IFERROR('1　基本情報＿利用者'!H5/'1　基本情報＿利用者'!H$15,"")</f>
        <v/>
      </c>
      <c r="I26" s="242" t="str">
        <f>IFERROR('1　基本情報＿利用者'!I5/'1　基本情報＿利用者'!I$15,"")</f>
        <v/>
      </c>
      <c r="J26" s="242" t="str">
        <f>IFERROR('1　基本情報＿利用者'!J5/'1　基本情報＿利用者'!J$15,"")</f>
        <v/>
      </c>
      <c r="K26" s="242" t="str">
        <f>IFERROR('1　基本情報＿利用者'!K5/'1　基本情報＿利用者'!K$15,"")</f>
        <v/>
      </c>
      <c r="L26" s="242" t="str">
        <f>IFERROR('1　基本情報＿利用者'!L5/'1　基本情報＿利用者'!L$15,"")</f>
        <v/>
      </c>
      <c r="M26" s="242" t="str">
        <f>IFERROR('1　基本情報＿利用者'!M5/'1　基本情報＿利用者'!M$15,"")</f>
        <v/>
      </c>
      <c r="N26" s="6" t="str">
        <f t="shared" si="2"/>
        <v>-</v>
      </c>
      <c r="O26" s="46"/>
    </row>
    <row r="27" spans="1:15" s="44" customFormat="1" ht="22.5" customHeight="1" x14ac:dyDescent="0.2">
      <c r="A27" s="219" t="s">
        <v>127</v>
      </c>
      <c r="B27" s="242" t="str">
        <f>IFERROR('1　基本情報＿利用者'!B6/'1　基本情報＿利用者'!B$15,"")</f>
        <v/>
      </c>
      <c r="C27" s="242" t="str">
        <f>IFERROR('1　基本情報＿利用者'!C6/'1　基本情報＿利用者'!C$15,"")</f>
        <v/>
      </c>
      <c r="D27" s="242" t="str">
        <f>IFERROR('1　基本情報＿利用者'!D6/'1　基本情報＿利用者'!D$15,"")</f>
        <v/>
      </c>
      <c r="E27" s="242" t="str">
        <f>IFERROR('1　基本情報＿利用者'!E6/'1　基本情報＿利用者'!E$15,"")</f>
        <v/>
      </c>
      <c r="F27" s="242" t="str">
        <f>IFERROR('1　基本情報＿利用者'!F6/'1　基本情報＿利用者'!F$15,"")</f>
        <v/>
      </c>
      <c r="G27" s="242" t="str">
        <f>IFERROR('1　基本情報＿利用者'!G6/'1　基本情報＿利用者'!G$15,"")</f>
        <v/>
      </c>
      <c r="H27" s="242" t="str">
        <f>IFERROR('1　基本情報＿利用者'!H6/'1　基本情報＿利用者'!H$15,"")</f>
        <v/>
      </c>
      <c r="I27" s="242" t="str">
        <f>IFERROR('1　基本情報＿利用者'!I6/'1　基本情報＿利用者'!I$15,"")</f>
        <v/>
      </c>
      <c r="J27" s="242" t="str">
        <f>IFERROR('1　基本情報＿利用者'!J6/'1　基本情報＿利用者'!J$15,"")</f>
        <v/>
      </c>
      <c r="K27" s="242" t="str">
        <f>IFERROR('1　基本情報＿利用者'!K6/'1　基本情報＿利用者'!K$15,"")</f>
        <v/>
      </c>
      <c r="L27" s="242" t="str">
        <f>IFERROR('1　基本情報＿利用者'!L6/'1　基本情報＿利用者'!L$15,"")</f>
        <v/>
      </c>
      <c r="M27" s="242" t="str">
        <f>IFERROR('1　基本情報＿利用者'!M6/'1　基本情報＿利用者'!M$15,"")</f>
        <v/>
      </c>
      <c r="N27" s="6" t="str">
        <f t="shared" si="2"/>
        <v>-</v>
      </c>
      <c r="O27" s="46"/>
    </row>
    <row r="28" spans="1:15" s="44" customFormat="1" ht="22.5" customHeight="1" x14ac:dyDescent="0.2">
      <c r="A28" s="219" t="s">
        <v>128</v>
      </c>
      <c r="B28" s="242" t="str">
        <f>IFERROR('1　基本情報＿利用者'!B7/'1　基本情報＿利用者'!B$15,"")</f>
        <v/>
      </c>
      <c r="C28" s="242" t="str">
        <f>IFERROR('1　基本情報＿利用者'!C7/'1　基本情報＿利用者'!C$15,"")</f>
        <v/>
      </c>
      <c r="D28" s="242" t="str">
        <f>IFERROR('1　基本情報＿利用者'!D7/'1　基本情報＿利用者'!D$15,"")</f>
        <v/>
      </c>
      <c r="E28" s="242" t="str">
        <f>IFERROR('1　基本情報＿利用者'!E7/'1　基本情報＿利用者'!E$15,"")</f>
        <v/>
      </c>
      <c r="F28" s="242" t="str">
        <f>IFERROR('1　基本情報＿利用者'!F7/'1　基本情報＿利用者'!F$15,"")</f>
        <v/>
      </c>
      <c r="G28" s="242" t="str">
        <f>IFERROR('1　基本情報＿利用者'!G7/'1　基本情報＿利用者'!G$15,"")</f>
        <v/>
      </c>
      <c r="H28" s="242" t="str">
        <f>IFERROR('1　基本情報＿利用者'!H7/'1　基本情報＿利用者'!H$15,"")</f>
        <v/>
      </c>
      <c r="I28" s="242" t="str">
        <f>IFERROR('1　基本情報＿利用者'!I7/'1　基本情報＿利用者'!I$15,"")</f>
        <v/>
      </c>
      <c r="J28" s="242" t="str">
        <f>IFERROR('1　基本情報＿利用者'!J7/'1　基本情報＿利用者'!J$15,"")</f>
        <v/>
      </c>
      <c r="K28" s="242" t="str">
        <f>IFERROR('1　基本情報＿利用者'!K7/'1　基本情報＿利用者'!K$15,"")</f>
        <v/>
      </c>
      <c r="L28" s="242" t="str">
        <f>IFERROR('1　基本情報＿利用者'!L7/'1　基本情報＿利用者'!L$15,"")</f>
        <v/>
      </c>
      <c r="M28" s="242" t="str">
        <f>IFERROR('1　基本情報＿利用者'!M7/'1　基本情報＿利用者'!M$15,"")</f>
        <v/>
      </c>
      <c r="N28" s="6" t="str">
        <f t="shared" si="2"/>
        <v>-</v>
      </c>
      <c r="O28" s="46"/>
    </row>
    <row r="29" spans="1:15" s="44" customFormat="1" ht="22.5" customHeight="1" x14ac:dyDescent="0.2">
      <c r="A29" s="261" t="s">
        <v>21</v>
      </c>
      <c r="B29" s="6" t="str">
        <f>IFERROR('1　基本情報＿利用者'!B8/'1　基本情報＿利用者'!B$15,"")</f>
        <v/>
      </c>
      <c r="C29" s="6" t="str">
        <f>IFERROR('1　基本情報＿利用者'!C8/'1　基本情報＿利用者'!C$15,"")</f>
        <v/>
      </c>
      <c r="D29" s="6" t="str">
        <f>IFERROR('1　基本情報＿利用者'!D8/'1　基本情報＿利用者'!D$15,"")</f>
        <v/>
      </c>
      <c r="E29" s="6" t="str">
        <f>IFERROR('1　基本情報＿利用者'!E8/'1　基本情報＿利用者'!E$15,"")</f>
        <v/>
      </c>
      <c r="F29" s="6" t="str">
        <f>IFERROR('1　基本情報＿利用者'!F8/'1　基本情報＿利用者'!F$15,"")</f>
        <v/>
      </c>
      <c r="G29" s="6" t="str">
        <f>IFERROR('1　基本情報＿利用者'!G8/'1　基本情報＿利用者'!G$15,"")</f>
        <v/>
      </c>
      <c r="H29" s="6" t="str">
        <f>IFERROR('1　基本情報＿利用者'!H8/'1　基本情報＿利用者'!H$15,"")</f>
        <v/>
      </c>
      <c r="I29" s="6" t="str">
        <f>IFERROR('1　基本情報＿利用者'!I8/'1　基本情報＿利用者'!I$15,"")</f>
        <v/>
      </c>
      <c r="J29" s="6" t="str">
        <f>IFERROR('1　基本情報＿利用者'!J8/'1　基本情報＿利用者'!J$15,"")</f>
        <v/>
      </c>
      <c r="K29" s="6" t="str">
        <f>IFERROR('1　基本情報＿利用者'!K8/'1　基本情報＿利用者'!K$15,"")</f>
        <v/>
      </c>
      <c r="L29" s="6" t="str">
        <f>IFERROR('1　基本情報＿利用者'!L8/'1　基本情報＿利用者'!L$15,"")</f>
        <v/>
      </c>
      <c r="M29" s="6" t="str">
        <f>IFERROR('1　基本情報＿利用者'!M8/'1　基本情報＿利用者'!M$15,"")</f>
        <v/>
      </c>
      <c r="N29" s="6" t="str">
        <f t="shared" si="2"/>
        <v>-</v>
      </c>
      <c r="O29" s="46"/>
    </row>
    <row r="30" spans="1:15" s="44" customFormat="1" ht="22.5" customHeight="1" x14ac:dyDescent="0.2">
      <c r="A30" s="219" t="s">
        <v>2</v>
      </c>
      <c r="B30" s="242" t="str">
        <f>IFERROR('1　基本情報＿利用者'!B9/'1　基本情報＿利用者'!B$15,"")</f>
        <v/>
      </c>
      <c r="C30" s="242" t="str">
        <f>IFERROR('1　基本情報＿利用者'!C9/'1　基本情報＿利用者'!C$15,"")</f>
        <v/>
      </c>
      <c r="D30" s="242" t="str">
        <f>IFERROR('1　基本情報＿利用者'!D9/'1　基本情報＿利用者'!D$15,"")</f>
        <v/>
      </c>
      <c r="E30" s="242" t="str">
        <f>IFERROR('1　基本情報＿利用者'!E9/'1　基本情報＿利用者'!E$15,"")</f>
        <v/>
      </c>
      <c r="F30" s="242" t="str">
        <f>IFERROR('1　基本情報＿利用者'!F9/'1　基本情報＿利用者'!F$15,"")</f>
        <v/>
      </c>
      <c r="G30" s="242" t="str">
        <f>IFERROR('1　基本情報＿利用者'!G9/'1　基本情報＿利用者'!G$15,"")</f>
        <v/>
      </c>
      <c r="H30" s="242" t="str">
        <f>IFERROR('1　基本情報＿利用者'!H9/'1　基本情報＿利用者'!H$15,"")</f>
        <v/>
      </c>
      <c r="I30" s="242" t="str">
        <f>IFERROR('1　基本情報＿利用者'!I9/'1　基本情報＿利用者'!I$15,"")</f>
        <v/>
      </c>
      <c r="J30" s="242" t="str">
        <f>IFERROR('1　基本情報＿利用者'!J9/'1　基本情報＿利用者'!J$15,"")</f>
        <v/>
      </c>
      <c r="K30" s="242" t="str">
        <f>IFERROR('1　基本情報＿利用者'!K9/'1　基本情報＿利用者'!K$15,"")</f>
        <v/>
      </c>
      <c r="L30" s="242" t="str">
        <f>IFERROR('1　基本情報＿利用者'!L9/'1　基本情報＿利用者'!L$15,"")</f>
        <v/>
      </c>
      <c r="M30" s="242" t="str">
        <f>IFERROR('1　基本情報＿利用者'!M9/'1　基本情報＿利用者'!M$15,"")</f>
        <v/>
      </c>
      <c r="N30" s="6" t="str">
        <f t="shared" si="2"/>
        <v>-</v>
      </c>
      <c r="O30" s="46"/>
    </row>
    <row r="31" spans="1:15" s="44" customFormat="1" ht="22.5" customHeight="1" x14ac:dyDescent="0.2">
      <c r="A31" s="219" t="s">
        <v>3</v>
      </c>
      <c r="B31" s="242" t="str">
        <f>IFERROR('1　基本情報＿利用者'!B10/'1　基本情報＿利用者'!B$15,"")</f>
        <v/>
      </c>
      <c r="C31" s="242" t="str">
        <f>IFERROR('1　基本情報＿利用者'!C10/'1　基本情報＿利用者'!C$15,"")</f>
        <v/>
      </c>
      <c r="D31" s="242" t="str">
        <f>IFERROR('1　基本情報＿利用者'!D10/'1　基本情報＿利用者'!D$15,"")</f>
        <v/>
      </c>
      <c r="E31" s="242" t="str">
        <f>IFERROR('1　基本情報＿利用者'!E10/'1　基本情報＿利用者'!E$15,"")</f>
        <v/>
      </c>
      <c r="F31" s="242" t="str">
        <f>IFERROR('1　基本情報＿利用者'!F10/'1　基本情報＿利用者'!F$15,"")</f>
        <v/>
      </c>
      <c r="G31" s="242" t="str">
        <f>IFERROR('1　基本情報＿利用者'!G10/'1　基本情報＿利用者'!G$15,"")</f>
        <v/>
      </c>
      <c r="H31" s="242" t="str">
        <f>IFERROR('1　基本情報＿利用者'!H10/'1　基本情報＿利用者'!H$15,"")</f>
        <v/>
      </c>
      <c r="I31" s="242" t="str">
        <f>IFERROR('1　基本情報＿利用者'!I10/'1　基本情報＿利用者'!I$15,"")</f>
        <v/>
      </c>
      <c r="J31" s="242" t="str">
        <f>IFERROR('1　基本情報＿利用者'!J10/'1　基本情報＿利用者'!J$15,"")</f>
        <v/>
      </c>
      <c r="K31" s="242" t="str">
        <f>IFERROR('1　基本情報＿利用者'!K10/'1　基本情報＿利用者'!K$15,"")</f>
        <v/>
      </c>
      <c r="L31" s="242" t="str">
        <f>IFERROR('1　基本情報＿利用者'!L10/'1　基本情報＿利用者'!L$15,"")</f>
        <v/>
      </c>
      <c r="M31" s="242" t="str">
        <f>IFERROR('1　基本情報＿利用者'!M10/'1　基本情報＿利用者'!M$15,"")</f>
        <v/>
      </c>
      <c r="N31" s="6" t="str">
        <f t="shared" si="2"/>
        <v>-</v>
      </c>
      <c r="O31" s="46"/>
    </row>
    <row r="32" spans="1:15" s="44" customFormat="1" ht="22.5" customHeight="1" x14ac:dyDescent="0.2">
      <c r="A32" s="219" t="s">
        <v>4</v>
      </c>
      <c r="B32" s="242" t="str">
        <f>IFERROR('1　基本情報＿利用者'!B11/'1　基本情報＿利用者'!B$15,"")</f>
        <v/>
      </c>
      <c r="C32" s="242" t="str">
        <f>IFERROR('1　基本情報＿利用者'!C11/'1　基本情報＿利用者'!C$15,"")</f>
        <v/>
      </c>
      <c r="D32" s="242" t="str">
        <f>IFERROR('1　基本情報＿利用者'!D11/'1　基本情報＿利用者'!D$15,"")</f>
        <v/>
      </c>
      <c r="E32" s="242" t="str">
        <f>IFERROR('1　基本情報＿利用者'!E11/'1　基本情報＿利用者'!E$15,"")</f>
        <v/>
      </c>
      <c r="F32" s="242" t="str">
        <f>IFERROR('1　基本情報＿利用者'!F11/'1　基本情報＿利用者'!F$15,"")</f>
        <v/>
      </c>
      <c r="G32" s="242" t="str">
        <f>IFERROR('1　基本情報＿利用者'!G11/'1　基本情報＿利用者'!G$15,"")</f>
        <v/>
      </c>
      <c r="H32" s="242" t="str">
        <f>IFERROR('1　基本情報＿利用者'!H11/'1　基本情報＿利用者'!H$15,"")</f>
        <v/>
      </c>
      <c r="I32" s="242" t="str">
        <f>IFERROR('1　基本情報＿利用者'!I11/'1　基本情報＿利用者'!I$15,"")</f>
        <v/>
      </c>
      <c r="J32" s="242" t="str">
        <f>IFERROR('1　基本情報＿利用者'!J11/'1　基本情報＿利用者'!J$15,"")</f>
        <v/>
      </c>
      <c r="K32" s="242" t="str">
        <f>IFERROR('1　基本情報＿利用者'!K11/'1　基本情報＿利用者'!K$15,"")</f>
        <v/>
      </c>
      <c r="L32" s="242" t="str">
        <f>IFERROR('1　基本情報＿利用者'!L11/'1　基本情報＿利用者'!L$15,"")</f>
        <v/>
      </c>
      <c r="M32" s="242" t="str">
        <f>IFERROR('1　基本情報＿利用者'!M11/'1　基本情報＿利用者'!M$15,"")</f>
        <v/>
      </c>
      <c r="N32" s="6" t="str">
        <f t="shared" si="2"/>
        <v>-</v>
      </c>
      <c r="O32" s="46"/>
    </row>
    <row r="33" spans="1:17" s="44" customFormat="1" ht="22.5" customHeight="1" x14ac:dyDescent="0.2">
      <c r="A33" s="219" t="s">
        <v>5</v>
      </c>
      <c r="B33" s="242" t="str">
        <f>IFERROR('1　基本情報＿利用者'!B12/'1　基本情報＿利用者'!B$15,"")</f>
        <v/>
      </c>
      <c r="C33" s="242" t="str">
        <f>IFERROR('1　基本情報＿利用者'!C12/'1　基本情報＿利用者'!C$15,"")</f>
        <v/>
      </c>
      <c r="D33" s="242" t="str">
        <f>IFERROR('1　基本情報＿利用者'!D12/'1　基本情報＿利用者'!D$15,"")</f>
        <v/>
      </c>
      <c r="E33" s="242" t="str">
        <f>IFERROR('1　基本情報＿利用者'!E12/'1　基本情報＿利用者'!E$15,"")</f>
        <v/>
      </c>
      <c r="F33" s="242" t="str">
        <f>IFERROR('1　基本情報＿利用者'!F12/'1　基本情報＿利用者'!F$15,"")</f>
        <v/>
      </c>
      <c r="G33" s="242" t="str">
        <f>IFERROR('1　基本情報＿利用者'!G12/'1　基本情報＿利用者'!G$15,"")</f>
        <v/>
      </c>
      <c r="H33" s="242" t="str">
        <f>IFERROR('1　基本情報＿利用者'!H12/'1　基本情報＿利用者'!H$15,"")</f>
        <v/>
      </c>
      <c r="I33" s="242" t="str">
        <f>IFERROR('1　基本情報＿利用者'!I12/'1　基本情報＿利用者'!I$15,"")</f>
        <v/>
      </c>
      <c r="J33" s="242" t="str">
        <f>IFERROR('1　基本情報＿利用者'!J12/'1　基本情報＿利用者'!J$15,"")</f>
        <v/>
      </c>
      <c r="K33" s="242" t="str">
        <f>IFERROR('1　基本情報＿利用者'!K12/'1　基本情報＿利用者'!K$15,"")</f>
        <v/>
      </c>
      <c r="L33" s="242" t="str">
        <f>IFERROR('1　基本情報＿利用者'!L12/'1　基本情報＿利用者'!L$15,"")</f>
        <v/>
      </c>
      <c r="M33" s="242" t="str">
        <f>IFERROR('1　基本情報＿利用者'!M12/'1　基本情報＿利用者'!M$15,"")</f>
        <v/>
      </c>
      <c r="N33" s="6" t="str">
        <f t="shared" si="2"/>
        <v>-</v>
      </c>
      <c r="O33" s="46"/>
    </row>
    <row r="34" spans="1:17" s="44" customFormat="1" ht="22.5" customHeight="1" x14ac:dyDescent="0.2">
      <c r="A34" s="219" t="s">
        <v>6</v>
      </c>
      <c r="B34" s="242" t="str">
        <f>IFERROR('1　基本情報＿利用者'!B13/'1　基本情報＿利用者'!B$15,"")</f>
        <v/>
      </c>
      <c r="C34" s="242" t="str">
        <f>IFERROR('1　基本情報＿利用者'!C13/'1　基本情報＿利用者'!C$15,"")</f>
        <v/>
      </c>
      <c r="D34" s="242" t="str">
        <f>IFERROR('1　基本情報＿利用者'!D13/'1　基本情報＿利用者'!D$15,"")</f>
        <v/>
      </c>
      <c r="E34" s="242" t="str">
        <f>IFERROR('1　基本情報＿利用者'!E13/'1　基本情報＿利用者'!E$15,"")</f>
        <v/>
      </c>
      <c r="F34" s="242" t="str">
        <f>IFERROR('1　基本情報＿利用者'!F13/'1　基本情報＿利用者'!F$15,"")</f>
        <v/>
      </c>
      <c r="G34" s="242" t="str">
        <f>IFERROR('1　基本情報＿利用者'!G13/'1　基本情報＿利用者'!G$15,"")</f>
        <v/>
      </c>
      <c r="H34" s="242" t="str">
        <f>IFERROR('1　基本情報＿利用者'!H13/'1　基本情報＿利用者'!H$15,"")</f>
        <v/>
      </c>
      <c r="I34" s="242" t="str">
        <f>IFERROR('1　基本情報＿利用者'!I13/'1　基本情報＿利用者'!I$15,"")</f>
        <v/>
      </c>
      <c r="J34" s="242" t="str">
        <f>IFERROR('1　基本情報＿利用者'!J13/'1　基本情報＿利用者'!J$15,"")</f>
        <v/>
      </c>
      <c r="K34" s="242" t="str">
        <f>IFERROR('1　基本情報＿利用者'!K13/'1　基本情報＿利用者'!K$15,"")</f>
        <v/>
      </c>
      <c r="L34" s="242" t="str">
        <f>IFERROR('1　基本情報＿利用者'!L13/'1　基本情報＿利用者'!L$15,"")</f>
        <v/>
      </c>
      <c r="M34" s="242" t="str">
        <f>IFERROR('1　基本情報＿利用者'!M13/'1　基本情報＿利用者'!M$15,"")</f>
        <v/>
      </c>
      <c r="N34" s="6" t="str">
        <f t="shared" si="2"/>
        <v>-</v>
      </c>
      <c r="O34" s="46"/>
    </row>
    <row r="35" spans="1:17" s="44" customFormat="1" ht="22.5" customHeight="1" x14ac:dyDescent="0.2">
      <c r="A35" s="261" t="s">
        <v>22</v>
      </c>
      <c r="B35" s="6" t="str">
        <f>IFERROR('1　基本情報＿利用者'!B14/'1　基本情報＿利用者'!B$15,"")</f>
        <v/>
      </c>
      <c r="C35" s="6" t="str">
        <f>IFERROR('1　基本情報＿利用者'!C14/'1　基本情報＿利用者'!C$15,"")</f>
        <v/>
      </c>
      <c r="D35" s="6" t="str">
        <f>IFERROR('1　基本情報＿利用者'!D14/'1　基本情報＿利用者'!D$15,"")</f>
        <v/>
      </c>
      <c r="E35" s="6" t="str">
        <f>IFERROR('1　基本情報＿利用者'!E14/'1　基本情報＿利用者'!E$15,"")</f>
        <v/>
      </c>
      <c r="F35" s="6" t="str">
        <f>IFERROR('1　基本情報＿利用者'!F14/'1　基本情報＿利用者'!F$15,"")</f>
        <v/>
      </c>
      <c r="G35" s="6" t="str">
        <f>IFERROR('1　基本情報＿利用者'!G14/'1　基本情報＿利用者'!G$15,"")</f>
        <v/>
      </c>
      <c r="H35" s="6" t="str">
        <f>IFERROR('1　基本情報＿利用者'!H14/'1　基本情報＿利用者'!H$15,"")</f>
        <v/>
      </c>
      <c r="I35" s="6" t="str">
        <f>IFERROR('1　基本情報＿利用者'!I14/'1　基本情報＿利用者'!I$15,"")</f>
        <v/>
      </c>
      <c r="J35" s="6" t="str">
        <f>IFERROR('1　基本情報＿利用者'!J14/'1　基本情報＿利用者'!J$15,"")</f>
        <v/>
      </c>
      <c r="K35" s="6" t="str">
        <f>IFERROR('1　基本情報＿利用者'!K14/'1　基本情報＿利用者'!K$15,"")</f>
        <v/>
      </c>
      <c r="L35" s="6" t="str">
        <f>IFERROR('1　基本情報＿利用者'!L14/'1　基本情報＿利用者'!L$15,"")</f>
        <v/>
      </c>
      <c r="M35" s="6" t="str">
        <f>IFERROR('1　基本情報＿利用者'!M14/'1　基本情報＿利用者'!M$15,"")</f>
        <v/>
      </c>
      <c r="N35" s="6" t="str">
        <f t="shared" si="2"/>
        <v>-</v>
      </c>
      <c r="O35" s="46"/>
    </row>
    <row r="36" spans="1:17" s="44" customFormat="1" ht="22.5" hidden="1" customHeight="1" x14ac:dyDescent="0.2">
      <c r="A36" s="219" t="s">
        <v>129</v>
      </c>
      <c r="B36" s="242" t="str">
        <f>IFERROR('1　基本情報＿利用者'!B17/'1　基本情報＿利用者'!B$15,"")</f>
        <v/>
      </c>
      <c r="C36" s="242" t="str">
        <f>IFERROR('1　基本情報＿利用者'!C17/'1　基本情報＿利用者'!C$15,"")</f>
        <v/>
      </c>
      <c r="D36" s="242" t="str">
        <f>IFERROR('1　基本情報＿利用者'!D17/'1　基本情報＿利用者'!D$15,"")</f>
        <v/>
      </c>
      <c r="E36" s="242" t="str">
        <f>IFERROR('1　基本情報＿利用者'!E17/'1　基本情報＿利用者'!E$15,"")</f>
        <v/>
      </c>
      <c r="F36" s="242" t="str">
        <f>IFERROR('1　基本情報＿利用者'!F17/'1　基本情報＿利用者'!F$15,"")</f>
        <v/>
      </c>
      <c r="G36" s="242" t="str">
        <f>IFERROR('1　基本情報＿利用者'!G17/'1　基本情報＿利用者'!G$15,"")</f>
        <v/>
      </c>
      <c r="H36" s="242" t="str">
        <f>IFERROR('1　基本情報＿利用者'!H17/'1　基本情報＿利用者'!H$15,"")</f>
        <v/>
      </c>
      <c r="I36" s="242" t="str">
        <f>IFERROR('1　基本情報＿利用者'!I17/'1　基本情報＿利用者'!I$15,"")</f>
        <v/>
      </c>
      <c r="J36" s="242" t="str">
        <f>IFERROR('1　基本情報＿利用者'!J17/'1　基本情報＿利用者'!J$15,"")</f>
        <v/>
      </c>
      <c r="K36" s="242" t="str">
        <f>IFERROR('1　基本情報＿利用者'!K17/'1　基本情報＿利用者'!K$15,"")</f>
        <v/>
      </c>
      <c r="L36" s="242" t="str">
        <f>IFERROR('1　基本情報＿利用者'!L17/'1　基本情報＿利用者'!L$15,"")</f>
        <v/>
      </c>
      <c r="M36" s="242" t="str">
        <f>IFERROR('1　基本情報＿利用者'!M17/'1　基本情報＿利用者'!M$15,"")</f>
        <v/>
      </c>
      <c r="N36" s="6" t="str">
        <f t="shared" si="2"/>
        <v>-</v>
      </c>
      <c r="O36" s="46"/>
    </row>
    <row r="37" spans="1:17" s="44" customFormat="1" ht="22.5" hidden="1" customHeight="1" x14ac:dyDescent="0.2">
      <c r="A37" s="219" t="s">
        <v>32</v>
      </c>
      <c r="B37" s="242" t="str">
        <f>IFERROR('1　基本情報＿利用者'!B18/'1　基本情報＿利用者'!B$15,"")</f>
        <v/>
      </c>
      <c r="C37" s="242" t="str">
        <f>IFERROR('1　基本情報＿利用者'!C18/'1　基本情報＿利用者'!C$15,"")</f>
        <v/>
      </c>
      <c r="D37" s="242" t="str">
        <f>IFERROR('1　基本情報＿利用者'!D18/'1　基本情報＿利用者'!D$15,"")</f>
        <v/>
      </c>
      <c r="E37" s="242" t="str">
        <f>IFERROR('1　基本情報＿利用者'!E18/'1　基本情報＿利用者'!E$15,"")</f>
        <v/>
      </c>
      <c r="F37" s="242" t="str">
        <f>IFERROR('1　基本情報＿利用者'!F18/'1　基本情報＿利用者'!F$15,"")</f>
        <v/>
      </c>
      <c r="G37" s="242" t="str">
        <f>IFERROR('1　基本情報＿利用者'!G18/'1　基本情報＿利用者'!G$15,"")</f>
        <v/>
      </c>
      <c r="H37" s="242" t="str">
        <f>IFERROR('1　基本情報＿利用者'!H18/'1　基本情報＿利用者'!H$15,"")</f>
        <v/>
      </c>
      <c r="I37" s="242" t="str">
        <f>IFERROR('1　基本情報＿利用者'!I18/'1　基本情報＿利用者'!I$15,"")</f>
        <v/>
      </c>
      <c r="J37" s="242" t="str">
        <f>IFERROR('1　基本情報＿利用者'!J18/'1　基本情報＿利用者'!J$15,"")</f>
        <v/>
      </c>
      <c r="K37" s="242" t="str">
        <f>IFERROR('1　基本情報＿利用者'!K18/'1　基本情報＿利用者'!K$15,"")</f>
        <v/>
      </c>
      <c r="L37" s="242" t="str">
        <f>IFERROR('1　基本情報＿利用者'!L18/'1　基本情報＿利用者'!L$15,"")</f>
        <v/>
      </c>
      <c r="M37" s="242" t="str">
        <f>IFERROR('1　基本情報＿利用者'!M18/'1　基本情報＿利用者'!M$15,"")</f>
        <v/>
      </c>
      <c r="N37" s="6" t="str">
        <f t="shared" si="2"/>
        <v>-</v>
      </c>
      <c r="O37" s="46"/>
    </row>
    <row r="38" spans="1:17" s="44" customFormat="1" ht="22.5" hidden="1" customHeight="1" x14ac:dyDescent="0.2">
      <c r="A38" s="220" t="s">
        <v>33</v>
      </c>
      <c r="B38" s="242" t="str">
        <f>IFERROR('1　基本情報＿利用者'!B19/'1　基本情報＿利用者'!B$15,"")</f>
        <v/>
      </c>
      <c r="C38" s="242" t="str">
        <f>IFERROR('1　基本情報＿利用者'!C19/'1　基本情報＿利用者'!C$15,"")</f>
        <v/>
      </c>
      <c r="D38" s="242" t="str">
        <f>IFERROR('1　基本情報＿利用者'!D19/'1　基本情報＿利用者'!D$15,"")</f>
        <v/>
      </c>
      <c r="E38" s="242" t="str">
        <f>IFERROR('1　基本情報＿利用者'!E19/'1　基本情報＿利用者'!E$15,"")</f>
        <v/>
      </c>
      <c r="F38" s="242" t="str">
        <f>IFERROR('1　基本情報＿利用者'!F19/'1　基本情報＿利用者'!F$15,"")</f>
        <v/>
      </c>
      <c r="G38" s="242" t="str">
        <f>IFERROR('1　基本情報＿利用者'!G19/'1　基本情報＿利用者'!G$15,"")</f>
        <v/>
      </c>
      <c r="H38" s="242" t="str">
        <f>IFERROR('1　基本情報＿利用者'!H19/'1　基本情報＿利用者'!H$15,"")</f>
        <v/>
      </c>
      <c r="I38" s="242" t="str">
        <f>IFERROR('1　基本情報＿利用者'!I19/'1　基本情報＿利用者'!I$15,"")</f>
        <v/>
      </c>
      <c r="J38" s="242" t="str">
        <f>IFERROR('1　基本情報＿利用者'!J19/'1　基本情報＿利用者'!J$15,"")</f>
        <v/>
      </c>
      <c r="K38" s="242" t="str">
        <f>IFERROR('1　基本情報＿利用者'!K19/'1　基本情報＿利用者'!K$15,"")</f>
        <v/>
      </c>
      <c r="L38" s="242" t="str">
        <f>IFERROR('1　基本情報＿利用者'!L19/'1　基本情報＿利用者'!L$15,"")</f>
        <v/>
      </c>
      <c r="M38" s="242" t="str">
        <f>IFERROR('1　基本情報＿利用者'!M19/'1　基本情報＿利用者'!M$15,"")</f>
        <v/>
      </c>
      <c r="N38" s="6" t="str">
        <f t="shared" si="2"/>
        <v>-</v>
      </c>
      <c r="O38" s="46"/>
    </row>
    <row r="39" spans="1:17" s="44" customFormat="1" ht="22.5" customHeight="1" x14ac:dyDescent="0.2">
      <c r="A39" s="261" t="s">
        <v>23</v>
      </c>
      <c r="B39" s="6" t="str">
        <f>IFERROR('1　基本情報＿利用者'!B15/'1　基本情報＿利用者'!B$15,"")</f>
        <v/>
      </c>
      <c r="C39" s="6" t="str">
        <f>IFERROR('1　基本情報＿利用者'!C15/'1　基本情報＿利用者'!C$15,"")</f>
        <v/>
      </c>
      <c r="D39" s="6" t="str">
        <f>IFERROR('1　基本情報＿利用者'!D15/'1　基本情報＿利用者'!D$15,"")</f>
        <v/>
      </c>
      <c r="E39" s="6" t="str">
        <f>IFERROR('1　基本情報＿利用者'!E15/'1　基本情報＿利用者'!E$15,"")</f>
        <v/>
      </c>
      <c r="F39" s="6" t="str">
        <f>IFERROR('1　基本情報＿利用者'!F15/'1　基本情報＿利用者'!F$15,"")</f>
        <v/>
      </c>
      <c r="G39" s="6" t="str">
        <f>IFERROR('1　基本情報＿利用者'!G15/'1　基本情報＿利用者'!G$15,"")</f>
        <v/>
      </c>
      <c r="H39" s="6" t="str">
        <f>IFERROR('1　基本情報＿利用者'!H15/'1　基本情報＿利用者'!H$15,"")</f>
        <v/>
      </c>
      <c r="I39" s="6" t="str">
        <f>IFERROR('1　基本情報＿利用者'!I15/'1　基本情報＿利用者'!I$15,"")</f>
        <v/>
      </c>
      <c r="J39" s="6" t="str">
        <f>IFERROR('1　基本情報＿利用者'!J15/'1　基本情報＿利用者'!J$15,"")</f>
        <v/>
      </c>
      <c r="K39" s="6" t="str">
        <f>IFERROR('1　基本情報＿利用者'!K15/'1　基本情報＿利用者'!K$15,"")</f>
        <v/>
      </c>
      <c r="L39" s="6" t="str">
        <f>IFERROR('1　基本情報＿利用者'!L15/'1　基本情報＿利用者'!L$15,"")</f>
        <v/>
      </c>
      <c r="M39" s="6" t="str">
        <f>IFERROR('1　基本情報＿利用者'!M15/'1　基本情報＿利用者'!M$15,"")</f>
        <v/>
      </c>
      <c r="N39" s="6" t="str">
        <f t="shared" si="2"/>
        <v>-</v>
      </c>
      <c r="O39" s="46"/>
    </row>
    <row r="40" spans="1:17" s="44" customFormat="1" ht="22.5" customHeight="1" x14ac:dyDescent="0.2">
      <c r="A40" s="122"/>
      <c r="B40" s="123"/>
      <c r="C40" s="123"/>
      <c r="D40" s="123"/>
      <c r="E40" s="123"/>
      <c r="F40" s="123"/>
      <c r="G40" s="123"/>
      <c r="H40" s="123"/>
      <c r="I40" s="123"/>
      <c r="J40" s="123"/>
      <c r="K40" s="123"/>
      <c r="L40" s="123"/>
      <c r="M40" s="123"/>
      <c r="N40" s="123"/>
      <c r="O40" s="46"/>
    </row>
    <row r="41" spans="1:17" s="44" customFormat="1" ht="22.5" customHeight="1" x14ac:dyDescent="0.2">
      <c r="A41" s="170" t="s">
        <v>455</v>
      </c>
      <c r="B41" s="303" t="s">
        <v>7</v>
      </c>
      <c r="C41" s="303" t="s">
        <v>8</v>
      </c>
      <c r="D41" s="303" t="s">
        <v>9</v>
      </c>
      <c r="E41" s="303" t="s">
        <v>11</v>
      </c>
      <c r="F41" s="303" t="s">
        <v>12</v>
      </c>
      <c r="G41" s="303" t="s">
        <v>13</v>
      </c>
      <c r="H41" s="303" t="s">
        <v>14</v>
      </c>
      <c r="I41" s="303" t="s">
        <v>15</v>
      </c>
      <c r="J41" s="303" t="s">
        <v>16</v>
      </c>
      <c r="K41" s="303" t="s">
        <v>17</v>
      </c>
      <c r="L41" s="303" t="s">
        <v>18</v>
      </c>
      <c r="M41" s="303" t="s">
        <v>19</v>
      </c>
      <c r="N41" s="303" t="s">
        <v>148</v>
      </c>
      <c r="O41" s="46"/>
    </row>
    <row r="42" spans="1:17" s="44" customFormat="1" ht="22.5" customHeight="1" x14ac:dyDescent="0.2">
      <c r="A42" s="220" t="s">
        <v>456</v>
      </c>
      <c r="B42" s="242" t="str">
        <f>IFERROR('1　基本情報＿利用者'!B21/'1　基本情報＿利用者'!B29,"")</f>
        <v/>
      </c>
      <c r="C42" s="242" t="str">
        <f>IFERROR('1　基本情報＿利用者'!C21/'1　基本情報＿利用者'!C29,"")</f>
        <v/>
      </c>
      <c r="D42" s="242" t="str">
        <f>IFERROR('1　基本情報＿利用者'!D21/'1　基本情報＿利用者'!D29,"")</f>
        <v/>
      </c>
      <c r="E42" s="242" t="str">
        <f>IFERROR('1　基本情報＿利用者'!E21/'1　基本情報＿利用者'!E29,"")</f>
        <v/>
      </c>
      <c r="F42" s="242" t="str">
        <f>IFERROR('1　基本情報＿利用者'!F21/'1　基本情報＿利用者'!F29,"")</f>
        <v/>
      </c>
      <c r="G42" s="242" t="str">
        <f>IFERROR('1　基本情報＿利用者'!G21/'1　基本情報＿利用者'!G29,"")</f>
        <v/>
      </c>
      <c r="H42" s="242" t="str">
        <f>IFERROR('1　基本情報＿利用者'!H21/'1　基本情報＿利用者'!H29,"")</f>
        <v/>
      </c>
      <c r="I42" s="242" t="str">
        <f>IFERROR('1　基本情報＿利用者'!I21/'1　基本情報＿利用者'!I29,"")</f>
        <v/>
      </c>
      <c r="J42" s="242" t="str">
        <f>IFERROR('1　基本情報＿利用者'!J21/'1　基本情報＿利用者'!J29,"")</f>
        <v/>
      </c>
      <c r="K42" s="242" t="str">
        <f>IFERROR('1　基本情報＿利用者'!K21/'1　基本情報＿利用者'!K29,"")</f>
        <v/>
      </c>
      <c r="L42" s="242" t="str">
        <f>IFERROR('1　基本情報＿利用者'!L21/'1　基本情報＿利用者'!L29,"")</f>
        <v/>
      </c>
      <c r="M42" s="242" t="str">
        <f>IFERROR('1　基本情報＿利用者'!M21/'1　基本情報＿利用者'!M29,"")</f>
        <v/>
      </c>
      <c r="N42" s="6" t="str">
        <f t="shared" ref="N42:N44" si="3">IFERROR(AVERAGEIF(B42:M42,"&lt;&gt;0"),"-")</f>
        <v>-</v>
      </c>
      <c r="O42" s="46"/>
    </row>
    <row r="43" spans="1:17" s="44" customFormat="1" ht="22.5" customHeight="1" x14ac:dyDescent="0.2">
      <c r="A43" s="220" t="s">
        <v>31</v>
      </c>
      <c r="B43" s="242" t="str">
        <f>IFERROR('1　基本情報＿利用者'!B27/'1　基本情報＿利用者'!B29,"")</f>
        <v/>
      </c>
      <c r="C43" s="242" t="str">
        <f>IFERROR('1　基本情報＿利用者'!C27/'1　基本情報＿利用者'!C29,"")</f>
        <v/>
      </c>
      <c r="D43" s="242" t="str">
        <f>IFERROR('1　基本情報＿利用者'!D27/'1　基本情報＿利用者'!D29,"")</f>
        <v/>
      </c>
      <c r="E43" s="242" t="str">
        <f>IFERROR('1　基本情報＿利用者'!E27/'1　基本情報＿利用者'!E29,"")</f>
        <v/>
      </c>
      <c r="F43" s="242" t="str">
        <f>IFERROR('1　基本情報＿利用者'!F27/'1　基本情報＿利用者'!F29,"")</f>
        <v/>
      </c>
      <c r="G43" s="242" t="str">
        <f>IFERROR('1　基本情報＿利用者'!G27/'1　基本情報＿利用者'!G29,"")</f>
        <v/>
      </c>
      <c r="H43" s="242" t="str">
        <f>IFERROR('1　基本情報＿利用者'!H27/'1　基本情報＿利用者'!H29,"")</f>
        <v/>
      </c>
      <c r="I43" s="242" t="str">
        <f>IFERROR('1　基本情報＿利用者'!I27/'1　基本情報＿利用者'!I29,"")</f>
        <v/>
      </c>
      <c r="J43" s="242" t="str">
        <f>IFERROR('1　基本情報＿利用者'!J27/'1　基本情報＿利用者'!J29,"")</f>
        <v/>
      </c>
      <c r="K43" s="242" t="str">
        <f>IFERROR('1　基本情報＿利用者'!K27/'1　基本情報＿利用者'!K29,"")</f>
        <v/>
      </c>
      <c r="L43" s="242" t="str">
        <f>IFERROR('1　基本情報＿利用者'!L27/'1　基本情報＿利用者'!L29,"")</f>
        <v/>
      </c>
      <c r="M43" s="242" t="str">
        <f>IFERROR('1　基本情報＿利用者'!M27/'1　基本情報＿利用者'!M29,"")</f>
        <v/>
      </c>
      <c r="N43" s="6" t="str">
        <f t="shared" si="3"/>
        <v>-</v>
      </c>
      <c r="O43" s="46"/>
    </row>
    <row r="44" spans="1:17" s="44" customFormat="1" ht="22.5" customHeight="1" x14ac:dyDescent="0.2">
      <c r="A44" s="385" t="s">
        <v>457</v>
      </c>
      <c r="B44" s="6" t="str">
        <f>IFERROR('1　基本情報＿利用者'!B27/'1　基本情報＿利用者'!B$27,"")</f>
        <v/>
      </c>
      <c r="C44" s="6" t="str">
        <f>IFERROR('1　基本情報＿利用者'!C27/'1　基本情報＿利用者'!C$27,"")</f>
        <v/>
      </c>
      <c r="D44" s="6" t="str">
        <f>IFERROR('1　基本情報＿利用者'!D27/'1　基本情報＿利用者'!D$27,"")</f>
        <v/>
      </c>
      <c r="E44" s="6" t="str">
        <f>IFERROR('1　基本情報＿利用者'!E27/'1　基本情報＿利用者'!E$27,"")</f>
        <v/>
      </c>
      <c r="F44" s="6" t="str">
        <f>IFERROR('1　基本情報＿利用者'!F27/'1　基本情報＿利用者'!F$27,"")</f>
        <v/>
      </c>
      <c r="G44" s="6" t="str">
        <f>IFERROR('1　基本情報＿利用者'!G27/'1　基本情報＿利用者'!G$27,"")</f>
        <v/>
      </c>
      <c r="H44" s="6" t="str">
        <f>IFERROR('1　基本情報＿利用者'!H27/'1　基本情報＿利用者'!H$27,"")</f>
        <v/>
      </c>
      <c r="I44" s="6" t="str">
        <f>IFERROR('1　基本情報＿利用者'!I27/'1　基本情報＿利用者'!I$27,"")</f>
        <v/>
      </c>
      <c r="J44" s="6" t="str">
        <f>IFERROR('1　基本情報＿利用者'!J27/'1　基本情報＿利用者'!J$27,"")</f>
        <v/>
      </c>
      <c r="K44" s="6" t="str">
        <f>IFERROR('1　基本情報＿利用者'!K27/'1　基本情報＿利用者'!K$27,"")</f>
        <v/>
      </c>
      <c r="L44" s="6" t="str">
        <f>IFERROR('1　基本情報＿利用者'!L27/'1　基本情報＿利用者'!L$27,"")</f>
        <v/>
      </c>
      <c r="M44" s="6" t="str">
        <f>IFERROR('1　基本情報＿利用者'!M27/'1　基本情報＿利用者'!M$27,"")</f>
        <v/>
      </c>
      <c r="N44" s="6" t="str">
        <f t="shared" si="3"/>
        <v>-</v>
      </c>
      <c r="O44" s="46"/>
    </row>
    <row r="45" spans="1:17" s="44" customFormat="1" ht="22.5" customHeight="1" x14ac:dyDescent="0.2">
      <c r="A45" s="122"/>
      <c r="B45" s="123"/>
      <c r="C45" s="123"/>
      <c r="D45" s="123"/>
      <c r="E45" s="123"/>
      <c r="F45" s="123"/>
      <c r="G45" s="123"/>
      <c r="H45" s="123"/>
      <c r="I45" s="123"/>
      <c r="J45" s="123"/>
      <c r="K45" s="123"/>
      <c r="L45" s="123"/>
      <c r="M45" s="123"/>
      <c r="N45" s="123"/>
      <c r="O45" s="46"/>
    </row>
    <row r="46" spans="1:17" s="44" customFormat="1" ht="24.75" customHeight="1" x14ac:dyDescent="0.2">
      <c r="A46" s="170" t="s">
        <v>224</v>
      </c>
      <c r="B46" s="198" t="s">
        <v>7</v>
      </c>
      <c r="C46" s="174" t="s">
        <v>8</v>
      </c>
      <c r="D46" s="174" t="s">
        <v>9</v>
      </c>
      <c r="E46" s="174" t="s">
        <v>11</v>
      </c>
      <c r="F46" s="174" t="s">
        <v>12</v>
      </c>
      <c r="G46" s="174" t="s">
        <v>13</v>
      </c>
      <c r="H46" s="174" t="s">
        <v>14</v>
      </c>
      <c r="I46" s="174" t="s">
        <v>15</v>
      </c>
      <c r="J46" s="174" t="s">
        <v>16</v>
      </c>
      <c r="K46" s="174" t="s">
        <v>17</v>
      </c>
      <c r="L46" s="174" t="s">
        <v>18</v>
      </c>
      <c r="M46" s="174" t="s">
        <v>19</v>
      </c>
      <c r="N46" s="174" t="s">
        <v>253</v>
      </c>
      <c r="O46" s="46"/>
    </row>
    <row r="47" spans="1:17" s="44" customFormat="1" ht="24.75" customHeight="1" x14ac:dyDescent="0.2">
      <c r="A47" s="266" t="s">
        <v>113</v>
      </c>
      <c r="B47" s="240">
        <f>SUM('2　基本情報＿サービス回数'!B4:B7)</f>
        <v>0</v>
      </c>
      <c r="C47" s="240">
        <f>SUM('2　基本情報＿サービス回数'!C4:C7)</f>
        <v>0</v>
      </c>
      <c r="D47" s="240">
        <f>SUM('2　基本情報＿サービス回数'!D4:D7)</f>
        <v>0</v>
      </c>
      <c r="E47" s="240">
        <f>SUM('2　基本情報＿サービス回数'!E4:E7)</f>
        <v>0</v>
      </c>
      <c r="F47" s="240">
        <f>SUM('2　基本情報＿サービス回数'!F4:F7)</f>
        <v>0</v>
      </c>
      <c r="G47" s="240">
        <f>SUM('2　基本情報＿サービス回数'!G4:G7)</f>
        <v>0</v>
      </c>
      <c r="H47" s="240">
        <f>SUM('2　基本情報＿サービス回数'!H4:H7)</f>
        <v>0</v>
      </c>
      <c r="I47" s="240">
        <f>SUM('2　基本情報＿サービス回数'!I4:I7)</f>
        <v>0</v>
      </c>
      <c r="J47" s="240">
        <f>SUM('2　基本情報＿サービス回数'!J4:J7)</f>
        <v>0</v>
      </c>
      <c r="K47" s="240">
        <f>SUM('2　基本情報＿サービス回数'!K4:K7)</f>
        <v>0</v>
      </c>
      <c r="L47" s="240">
        <f>SUM('2　基本情報＿サービス回数'!L4:L7)</f>
        <v>0</v>
      </c>
      <c r="M47" s="240">
        <f>SUM('2　基本情報＿サービス回数'!M4:M7)</f>
        <v>0</v>
      </c>
      <c r="N47" s="83">
        <f>SUM(B47:M47)</f>
        <v>0</v>
      </c>
      <c r="O47" s="39" t="s">
        <v>268</v>
      </c>
      <c r="P47" s="130"/>
      <c r="Q47" s="63"/>
    </row>
    <row r="48" spans="1:17" s="44" customFormat="1" ht="24.75" customHeight="1" x14ac:dyDescent="0.2">
      <c r="A48" s="260" t="s">
        <v>114</v>
      </c>
      <c r="B48" s="240">
        <f>'2　基本情報＿サービス回数'!B14</f>
        <v>0</v>
      </c>
      <c r="C48" s="240">
        <f>'2　基本情報＿サービス回数'!C14</f>
        <v>0</v>
      </c>
      <c r="D48" s="240">
        <f>'2　基本情報＿サービス回数'!D14</f>
        <v>0</v>
      </c>
      <c r="E48" s="240">
        <f>'2　基本情報＿サービス回数'!E14</f>
        <v>0</v>
      </c>
      <c r="F48" s="240">
        <f>'2　基本情報＿サービス回数'!F14</f>
        <v>0</v>
      </c>
      <c r="G48" s="240">
        <f>'2　基本情報＿サービス回数'!G14</f>
        <v>0</v>
      </c>
      <c r="H48" s="240">
        <f>'2　基本情報＿サービス回数'!H14</f>
        <v>0</v>
      </c>
      <c r="I48" s="240">
        <f>'2　基本情報＿サービス回数'!I14</f>
        <v>0</v>
      </c>
      <c r="J48" s="240">
        <f>'2　基本情報＿サービス回数'!J14</f>
        <v>0</v>
      </c>
      <c r="K48" s="240">
        <f>'2　基本情報＿サービス回数'!K14</f>
        <v>0</v>
      </c>
      <c r="L48" s="240">
        <f>'2　基本情報＿サービス回数'!L14</f>
        <v>0</v>
      </c>
      <c r="M48" s="240">
        <f>'2　基本情報＿サービス回数'!M14</f>
        <v>0</v>
      </c>
      <c r="N48" s="83">
        <f>SUM(B48:M48)</f>
        <v>0</v>
      </c>
      <c r="O48" s="46"/>
      <c r="Q48" s="63"/>
    </row>
    <row r="49" spans="1:16" s="44" customFormat="1" ht="24.75" customHeight="1" x14ac:dyDescent="0.2">
      <c r="A49" s="260" t="s">
        <v>198</v>
      </c>
      <c r="B49" s="240">
        <f>SUM('2　基本情報＿サービス回数'!B17:B19)</f>
        <v>0</v>
      </c>
      <c r="C49" s="240">
        <f>SUM('2　基本情報＿サービス回数'!C17:C19)</f>
        <v>0</v>
      </c>
      <c r="D49" s="240">
        <f>SUM('2　基本情報＿サービス回数'!D17:D19)</f>
        <v>0</v>
      </c>
      <c r="E49" s="240">
        <f>SUM('2　基本情報＿サービス回数'!E17:E19)</f>
        <v>0</v>
      </c>
      <c r="F49" s="240">
        <f>SUM('2　基本情報＿サービス回数'!F17:F19)</f>
        <v>0</v>
      </c>
      <c r="G49" s="240">
        <f>SUM('2　基本情報＿サービス回数'!G17:G19)</f>
        <v>0</v>
      </c>
      <c r="H49" s="240">
        <f>SUM('2　基本情報＿サービス回数'!H17:H19)</f>
        <v>0</v>
      </c>
      <c r="I49" s="240">
        <f>SUM('2　基本情報＿サービス回数'!I17:I19)</f>
        <v>0</v>
      </c>
      <c r="J49" s="240">
        <f>SUM('2　基本情報＿サービス回数'!J17:J19)</f>
        <v>0</v>
      </c>
      <c r="K49" s="240">
        <f>SUM('2　基本情報＿サービス回数'!K17:K19)</f>
        <v>0</v>
      </c>
      <c r="L49" s="240">
        <f>SUM('2　基本情報＿サービス回数'!L17:L19)</f>
        <v>0</v>
      </c>
      <c r="M49" s="240">
        <f>SUM('2　基本情報＿サービス回数'!M17:M19)</f>
        <v>0</v>
      </c>
      <c r="N49" s="83">
        <f>SUM(B49:M49)</f>
        <v>0</v>
      </c>
      <c r="O49" s="39" t="s">
        <v>269</v>
      </c>
      <c r="P49" s="130"/>
    </row>
    <row r="50" spans="1:16" s="44" customFormat="1" ht="24.75" customHeight="1" x14ac:dyDescent="0.2">
      <c r="A50" s="260" t="s">
        <v>115</v>
      </c>
      <c r="B50" s="240">
        <f>'2　基本情報＿サービス回数'!B27</f>
        <v>0</v>
      </c>
      <c r="C50" s="240">
        <f>'2　基本情報＿サービス回数'!C27</f>
        <v>0</v>
      </c>
      <c r="D50" s="240">
        <f>'2　基本情報＿サービス回数'!D27</f>
        <v>0</v>
      </c>
      <c r="E50" s="240">
        <f>'2　基本情報＿サービス回数'!E27</f>
        <v>0</v>
      </c>
      <c r="F50" s="240">
        <f>'2　基本情報＿サービス回数'!F27</f>
        <v>0</v>
      </c>
      <c r="G50" s="240">
        <f>'2　基本情報＿サービス回数'!G27</f>
        <v>0</v>
      </c>
      <c r="H50" s="240">
        <f>'2　基本情報＿サービス回数'!H27</f>
        <v>0</v>
      </c>
      <c r="I50" s="240">
        <f>'2　基本情報＿サービス回数'!I27</f>
        <v>0</v>
      </c>
      <c r="J50" s="240">
        <f>'2　基本情報＿サービス回数'!J27</f>
        <v>0</v>
      </c>
      <c r="K50" s="240">
        <f>'2　基本情報＿サービス回数'!K27</f>
        <v>0</v>
      </c>
      <c r="L50" s="240">
        <f>'2　基本情報＿サービス回数'!L27</f>
        <v>0</v>
      </c>
      <c r="M50" s="240">
        <f>'2　基本情報＿サービス回数'!M27</f>
        <v>0</v>
      </c>
      <c r="N50" s="83">
        <f>SUM(B50:M50)</f>
        <v>0</v>
      </c>
      <c r="O50" s="39" t="s">
        <v>474</v>
      </c>
    </row>
    <row r="51" spans="1:16" s="44" customFormat="1" ht="24.75" customHeight="1" x14ac:dyDescent="0.2">
      <c r="A51" s="378" t="s">
        <v>363</v>
      </c>
      <c r="B51" s="83">
        <f>SUM(B47:B50)</f>
        <v>0</v>
      </c>
      <c r="C51" s="83">
        <f t="shared" ref="C51:L51" si="4">SUM(C47:C50)</f>
        <v>0</v>
      </c>
      <c r="D51" s="83">
        <f t="shared" si="4"/>
        <v>0</v>
      </c>
      <c r="E51" s="83">
        <f t="shared" si="4"/>
        <v>0</v>
      </c>
      <c r="F51" s="83">
        <f t="shared" si="4"/>
        <v>0</v>
      </c>
      <c r="G51" s="83">
        <f t="shared" si="4"/>
        <v>0</v>
      </c>
      <c r="H51" s="83">
        <f t="shared" si="4"/>
        <v>0</v>
      </c>
      <c r="I51" s="83">
        <f t="shared" si="4"/>
        <v>0</v>
      </c>
      <c r="J51" s="83">
        <f t="shared" si="4"/>
        <v>0</v>
      </c>
      <c r="K51" s="83">
        <f t="shared" si="4"/>
        <v>0</v>
      </c>
      <c r="L51" s="83">
        <f t="shared" si="4"/>
        <v>0</v>
      </c>
      <c r="M51" s="83">
        <f>SUM(M47:M50)</f>
        <v>0</v>
      </c>
      <c r="N51" s="83">
        <f>SUM(B51:M51)</f>
        <v>0</v>
      </c>
      <c r="O51" s="46"/>
    </row>
    <row r="52" spans="1:16" s="44" customFormat="1" ht="24.75" customHeight="1" x14ac:dyDescent="0.2">
      <c r="A52" s="384" t="s">
        <v>116</v>
      </c>
      <c r="B52" s="241"/>
      <c r="C52" s="240">
        <f t="shared" ref="C52:M52" si="5">IFERROR(C51-B51,"")</f>
        <v>0</v>
      </c>
      <c r="D52" s="240">
        <f t="shared" si="5"/>
        <v>0</v>
      </c>
      <c r="E52" s="240">
        <f t="shared" si="5"/>
        <v>0</v>
      </c>
      <c r="F52" s="240">
        <f t="shared" si="5"/>
        <v>0</v>
      </c>
      <c r="G52" s="240">
        <f t="shared" si="5"/>
        <v>0</v>
      </c>
      <c r="H52" s="240">
        <f t="shared" si="5"/>
        <v>0</v>
      </c>
      <c r="I52" s="240">
        <f t="shared" si="5"/>
        <v>0</v>
      </c>
      <c r="J52" s="240">
        <f t="shared" si="5"/>
        <v>0</v>
      </c>
      <c r="K52" s="240">
        <f t="shared" si="5"/>
        <v>0</v>
      </c>
      <c r="L52" s="240">
        <f t="shared" si="5"/>
        <v>0</v>
      </c>
      <c r="M52" s="240">
        <f t="shared" si="5"/>
        <v>0</v>
      </c>
      <c r="N52" s="189" t="str">
        <f>IFERROR(AVERAGEIF(C52:M52,"&lt;&gt;0"),"-")</f>
        <v>-</v>
      </c>
      <c r="O52" s="46"/>
    </row>
    <row r="53" spans="1:16" s="44" customFormat="1" ht="22.5" customHeight="1" x14ac:dyDescent="0.2">
      <c r="O53" s="46"/>
    </row>
    <row r="54" spans="1:16" s="44" customFormat="1" ht="22.5" customHeight="1" x14ac:dyDescent="0.2">
      <c r="O54" s="46"/>
    </row>
    <row r="55" spans="1:16" s="44" customFormat="1" ht="27" customHeight="1" x14ac:dyDescent="0.2">
      <c r="O55" s="46"/>
    </row>
    <row r="56" spans="1:16" s="44" customFormat="1" ht="27" customHeight="1" x14ac:dyDescent="0.2">
      <c r="O56" s="46"/>
    </row>
    <row r="57" spans="1:16" s="44" customFormat="1" ht="18" customHeight="1" x14ac:dyDescent="0.2">
      <c r="A57" s="122"/>
      <c r="B57" s="123"/>
      <c r="C57" s="123"/>
      <c r="D57" s="123"/>
      <c r="E57" s="123"/>
      <c r="F57" s="123"/>
      <c r="G57" s="123"/>
      <c r="H57" s="123"/>
      <c r="I57" s="123"/>
      <c r="J57" s="123"/>
      <c r="K57" s="123"/>
      <c r="L57" s="123"/>
      <c r="M57" s="123"/>
      <c r="N57" s="124"/>
      <c r="O57" s="46"/>
    </row>
    <row r="58" spans="1:16" s="44" customFormat="1" ht="18" customHeight="1" x14ac:dyDescent="0.2">
      <c r="A58" s="122"/>
      <c r="B58" s="123"/>
      <c r="C58" s="123"/>
      <c r="D58" s="123"/>
      <c r="E58" s="123"/>
      <c r="F58" s="123"/>
      <c r="G58" s="123"/>
      <c r="H58" s="123"/>
      <c r="I58" s="123"/>
      <c r="J58" s="123"/>
      <c r="K58" s="123"/>
      <c r="L58" s="123"/>
      <c r="M58" s="123"/>
      <c r="N58" s="124"/>
      <c r="O58" s="46"/>
    </row>
    <row r="59" spans="1:16" s="44" customFormat="1" ht="18" customHeight="1" x14ac:dyDescent="0.2">
      <c r="A59" s="122"/>
      <c r="B59" s="123"/>
      <c r="C59" s="123"/>
      <c r="D59" s="123"/>
      <c r="E59" s="123"/>
      <c r="F59" s="123"/>
      <c r="G59" s="123"/>
      <c r="H59" s="123"/>
      <c r="I59" s="123"/>
      <c r="J59" s="123"/>
      <c r="K59" s="123"/>
      <c r="L59" s="123"/>
      <c r="M59" s="123"/>
      <c r="N59" s="124"/>
      <c r="O59" s="46"/>
    </row>
    <row r="60" spans="1:16" s="44" customFormat="1" ht="18" customHeight="1" x14ac:dyDescent="0.2">
      <c r="A60" s="122"/>
      <c r="B60" s="304"/>
      <c r="C60" s="304"/>
      <c r="D60" s="123"/>
      <c r="E60" s="123"/>
      <c r="F60" s="123"/>
      <c r="G60" s="123"/>
      <c r="H60" s="123"/>
      <c r="I60" s="123"/>
      <c r="J60" s="123"/>
      <c r="K60" s="123"/>
      <c r="L60" s="123"/>
      <c r="M60" s="123"/>
      <c r="N60" s="124"/>
      <c r="O60" s="46"/>
    </row>
    <row r="61" spans="1:16" s="44" customFormat="1" ht="18" customHeight="1" x14ac:dyDescent="0.2">
      <c r="A61" s="122"/>
      <c r="B61" s="304"/>
      <c r="C61" s="304"/>
      <c r="D61" s="305"/>
      <c r="E61" s="304"/>
      <c r="F61" s="304"/>
      <c r="G61" s="123"/>
      <c r="H61" s="123"/>
      <c r="I61" s="123"/>
      <c r="J61" s="123"/>
      <c r="K61" s="123"/>
      <c r="L61" s="123"/>
      <c r="M61" s="123"/>
      <c r="N61" s="124"/>
      <c r="O61" s="46"/>
    </row>
    <row r="62" spans="1:16" s="44" customFormat="1" ht="18" customHeight="1" x14ac:dyDescent="0.2">
      <c r="A62" s="122"/>
      <c r="B62" s="123"/>
      <c r="C62" s="304"/>
      <c r="D62" s="305"/>
      <c r="E62" s="304"/>
      <c r="F62" s="305"/>
      <c r="G62" s="123"/>
      <c r="H62" s="123"/>
      <c r="I62" s="123"/>
      <c r="J62" s="123"/>
      <c r="K62" s="123"/>
      <c r="L62" s="123"/>
      <c r="M62" s="123"/>
      <c r="N62" s="124"/>
      <c r="O62" s="46"/>
    </row>
    <row r="63" spans="1:16" s="44" customFormat="1" ht="18" customHeight="1" x14ac:dyDescent="0.2">
      <c r="A63" s="122"/>
      <c r="B63" s="123"/>
      <c r="C63" s="304"/>
      <c r="D63" s="305"/>
      <c r="E63" s="304"/>
      <c r="F63" s="304"/>
      <c r="G63" s="123"/>
      <c r="H63" s="123"/>
      <c r="I63" s="123"/>
      <c r="J63" s="123"/>
      <c r="K63" s="123"/>
      <c r="L63" s="123"/>
      <c r="M63" s="123"/>
      <c r="N63" s="124"/>
      <c r="O63" s="46"/>
    </row>
    <row r="64" spans="1:16" s="44" customFormat="1" ht="18" customHeight="1" x14ac:dyDescent="0.2">
      <c r="A64" s="122"/>
      <c r="B64" s="123"/>
      <c r="C64" s="123"/>
      <c r="D64" s="122"/>
      <c r="E64" s="123"/>
      <c r="F64" s="123"/>
      <c r="G64" s="123"/>
      <c r="H64" s="123"/>
      <c r="I64" s="123"/>
      <c r="J64" s="123"/>
      <c r="K64" s="123"/>
      <c r="L64" s="123"/>
      <c r="M64" s="123"/>
      <c r="N64" s="124"/>
      <c r="O64" s="46"/>
    </row>
    <row r="65" spans="1:15" s="44" customFormat="1" ht="18" customHeight="1" x14ac:dyDescent="0.2">
      <c r="A65" s="122"/>
      <c r="B65" s="123"/>
      <c r="C65" s="123"/>
      <c r="D65" s="123"/>
      <c r="E65" s="123"/>
      <c r="F65" s="123"/>
      <c r="G65" s="123"/>
      <c r="H65" s="123"/>
      <c r="I65" s="123"/>
      <c r="J65" s="123"/>
      <c r="K65" s="123"/>
      <c r="L65" s="123"/>
      <c r="M65" s="123"/>
      <c r="N65" s="124"/>
      <c r="O65" s="46"/>
    </row>
    <row r="66" spans="1:15" s="44" customFormat="1" ht="20.25" customHeight="1" x14ac:dyDescent="0.2">
      <c r="A66" s="122"/>
      <c r="B66" s="123"/>
      <c r="C66" s="123"/>
      <c r="D66" s="123"/>
      <c r="E66" s="123"/>
      <c r="F66" s="123"/>
      <c r="G66" s="123"/>
      <c r="H66" s="123"/>
      <c r="I66" s="123"/>
      <c r="J66" s="123"/>
      <c r="K66" s="123"/>
      <c r="L66" s="123"/>
      <c r="M66" s="123"/>
      <c r="N66" s="124"/>
      <c r="O66" s="46"/>
    </row>
    <row r="67" spans="1:15" s="44" customFormat="1" ht="20.25" customHeight="1" x14ac:dyDescent="0.2">
      <c r="A67" s="122"/>
      <c r="B67" s="123"/>
      <c r="C67" s="123"/>
      <c r="D67" s="123"/>
      <c r="E67" s="123"/>
      <c r="F67" s="123"/>
      <c r="G67" s="123"/>
      <c r="H67" s="123"/>
      <c r="I67" s="123"/>
      <c r="J67" s="123"/>
      <c r="K67" s="123"/>
      <c r="L67" s="123"/>
      <c r="M67" s="123"/>
      <c r="N67" s="124"/>
      <c r="O67" s="46"/>
    </row>
    <row r="68" spans="1:15" s="44" customFormat="1" ht="20.25" customHeight="1" x14ac:dyDescent="0.2">
      <c r="A68" s="122"/>
      <c r="B68" s="123"/>
      <c r="C68" s="123"/>
      <c r="D68" s="123"/>
      <c r="E68" s="123"/>
      <c r="F68" s="123"/>
      <c r="G68" s="123"/>
      <c r="H68" s="123"/>
      <c r="I68" s="123"/>
      <c r="J68" s="123"/>
      <c r="K68" s="123"/>
      <c r="L68" s="123"/>
      <c r="M68" s="123"/>
      <c r="N68" s="124"/>
      <c r="O68" s="46"/>
    </row>
    <row r="69" spans="1:15" s="44" customFormat="1" ht="18" customHeight="1" x14ac:dyDescent="0.2">
      <c r="A69" s="122"/>
      <c r="B69" s="557"/>
      <c r="C69" s="558"/>
      <c r="D69" s="123"/>
      <c r="E69" s="123"/>
      <c r="F69" s="123"/>
      <c r="G69" s="123"/>
      <c r="H69" s="123"/>
      <c r="I69" s="123"/>
      <c r="J69" s="123"/>
      <c r="K69" s="123"/>
      <c r="L69" s="123"/>
      <c r="M69" s="123"/>
      <c r="N69" s="124"/>
      <c r="O69" s="46"/>
    </row>
    <row r="70" spans="1:15" s="63" customFormat="1" ht="26.25" customHeight="1" x14ac:dyDescent="0.2">
      <c r="A70" s="170" t="s">
        <v>341</v>
      </c>
      <c r="B70" s="198" t="s">
        <v>7</v>
      </c>
      <c r="C70" s="174" t="s">
        <v>8</v>
      </c>
      <c r="D70" s="174" t="s">
        <v>9</v>
      </c>
      <c r="E70" s="174" t="s">
        <v>11</v>
      </c>
      <c r="F70" s="174" t="s">
        <v>12</v>
      </c>
      <c r="G70" s="174" t="s">
        <v>13</v>
      </c>
      <c r="H70" s="174" t="s">
        <v>14</v>
      </c>
      <c r="I70" s="174" t="s">
        <v>15</v>
      </c>
      <c r="J70" s="174" t="s">
        <v>16</v>
      </c>
      <c r="K70" s="174" t="s">
        <v>17</v>
      </c>
      <c r="L70" s="174" t="s">
        <v>18</v>
      </c>
      <c r="M70" s="174" t="s">
        <v>19</v>
      </c>
      <c r="N70" s="174" t="s">
        <v>20</v>
      </c>
      <c r="O70" s="106"/>
    </row>
    <row r="71" spans="1:15" s="44" customFormat="1" ht="26.25" customHeight="1" x14ac:dyDescent="0.2">
      <c r="A71" s="266" t="str">
        <f>'2　基本情報＿サービス回数'!A34</f>
        <v>介護予防(回）</v>
      </c>
      <c r="B71" s="240">
        <f>'2　基本情報＿サービス回数'!B34</f>
        <v>0</v>
      </c>
      <c r="C71" s="240">
        <f>'2　基本情報＿サービス回数'!C34</f>
        <v>0</v>
      </c>
      <c r="D71" s="240">
        <f>'2　基本情報＿サービス回数'!D34</f>
        <v>0</v>
      </c>
      <c r="E71" s="240">
        <f>'2　基本情報＿サービス回数'!E34</f>
        <v>0</v>
      </c>
      <c r="F71" s="240">
        <f>'2　基本情報＿サービス回数'!F34</f>
        <v>0</v>
      </c>
      <c r="G71" s="240">
        <f>'2　基本情報＿サービス回数'!G34</f>
        <v>0</v>
      </c>
      <c r="H71" s="240">
        <f>'2　基本情報＿サービス回数'!H34</f>
        <v>0</v>
      </c>
      <c r="I71" s="240">
        <f>'2　基本情報＿サービス回数'!I34</f>
        <v>0</v>
      </c>
      <c r="J71" s="240">
        <f>'2　基本情報＿サービス回数'!J34</f>
        <v>0</v>
      </c>
      <c r="K71" s="240">
        <f>'2　基本情報＿サービス回数'!K34</f>
        <v>0</v>
      </c>
      <c r="L71" s="240">
        <f>'2　基本情報＿サービス回数'!L34</f>
        <v>0</v>
      </c>
      <c r="M71" s="240">
        <f>'2　基本情報＿サービス回数'!M34</f>
        <v>0</v>
      </c>
      <c r="N71" s="83">
        <f>SUM(B71:M71)</f>
        <v>0</v>
      </c>
      <c r="O71" s="46"/>
    </row>
    <row r="72" spans="1:15" s="44" customFormat="1" ht="26.25" customHeight="1" x14ac:dyDescent="0.2">
      <c r="A72" s="260" t="str">
        <f>'2　基本情報＿サービス回数'!A35</f>
        <v>身体介護(回）</v>
      </c>
      <c r="B72" s="240">
        <f>'2　基本情報＿サービス回数'!B35</f>
        <v>0</v>
      </c>
      <c r="C72" s="240">
        <f>'2　基本情報＿サービス回数'!C35</f>
        <v>0</v>
      </c>
      <c r="D72" s="240">
        <f>'2　基本情報＿サービス回数'!D35</f>
        <v>0</v>
      </c>
      <c r="E72" s="240">
        <f>'2　基本情報＿サービス回数'!E35</f>
        <v>0</v>
      </c>
      <c r="F72" s="240">
        <f>'2　基本情報＿サービス回数'!F35</f>
        <v>0</v>
      </c>
      <c r="G72" s="240">
        <f>'2　基本情報＿サービス回数'!G35</f>
        <v>0</v>
      </c>
      <c r="H72" s="240">
        <f>'2　基本情報＿サービス回数'!H35</f>
        <v>0</v>
      </c>
      <c r="I72" s="240">
        <f>'2　基本情報＿サービス回数'!I35</f>
        <v>0</v>
      </c>
      <c r="J72" s="240">
        <f>'2　基本情報＿サービス回数'!J35</f>
        <v>0</v>
      </c>
      <c r="K72" s="240">
        <f>'2　基本情報＿サービス回数'!K35</f>
        <v>0</v>
      </c>
      <c r="L72" s="240">
        <f>'2　基本情報＿サービス回数'!L35</f>
        <v>0</v>
      </c>
      <c r="M72" s="240">
        <f>'2　基本情報＿サービス回数'!M35</f>
        <v>0</v>
      </c>
      <c r="N72" s="83">
        <f>SUM(B72:M72)</f>
        <v>0</v>
      </c>
      <c r="O72" s="46"/>
    </row>
    <row r="73" spans="1:15" s="44" customFormat="1" ht="26.25" customHeight="1" x14ac:dyDescent="0.2">
      <c r="A73" s="260" t="str">
        <f>'2　基本情報＿サービス回数'!A36</f>
        <v>身体介護生活援助(回）</v>
      </c>
      <c r="B73" s="240">
        <f>'2　基本情報＿サービス回数'!B36</f>
        <v>0</v>
      </c>
      <c r="C73" s="240">
        <f>'2　基本情報＿サービス回数'!C36</f>
        <v>0</v>
      </c>
      <c r="D73" s="240">
        <f>'2　基本情報＿サービス回数'!D36</f>
        <v>0</v>
      </c>
      <c r="E73" s="240">
        <f>'2　基本情報＿サービス回数'!E36</f>
        <v>0</v>
      </c>
      <c r="F73" s="240">
        <f>'2　基本情報＿サービス回数'!F36</f>
        <v>0</v>
      </c>
      <c r="G73" s="240">
        <f>'2　基本情報＿サービス回数'!G36</f>
        <v>0</v>
      </c>
      <c r="H73" s="240">
        <f>'2　基本情報＿サービス回数'!H36</f>
        <v>0</v>
      </c>
      <c r="I73" s="240">
        <f>'2　基本情報＿サービス回数'!I36</f>
        <v>0</v>
      </c>
      <c r="J73" s="240">
        <f>'2　基本情報＿サービス回数'!J36</f>
        <v>0</v>
      </c>
      <c r="K73" s="240">
        <f>'2　基本情報＿サービス回数'!K36</f>
        <v>0</v>
      </c>
      <c r="L73" s="240">
        <f>'2　基本情報＿サービス回数'!L36</f>
        <v>0</v>
      </c>
      <c r="M73" s="240">
        <f>'2　基本情報＿サービス回数'!M36</f>
        <v>0</v>
      </c>
      <c r="N73" s="83">
        <f>SUM(B73:M73)</f>
        <v>0</v>
      </c>
      <c r="O73" s="46"/>
    </row>
    <row r="74" spans="1:15" s="44" customFormat="1" ht="26.25" customHeight="1" x14ac:dyDescent="0.2">
      <c r="A74" s="260" t="str">
        <f>'2　基本情報＿サービス回数'!A37</f>
        <v>生活援助(回）</v>
      </c>
      <c r="B74" s="240">
        <f>'2　基本情報＿サービス回数'!B37</f>
        <v>0</v>
      </c>
      <c r="C74" s="240">
        <f>'2　基本情報＿サービス回数'!C37</f>
        <v>0</v>
      </c>
      <c r="D74" s="240">
        <f>'2　基本情報＿サービス回数'!D37</f>
        <v>0</v>
      </c>
      <c r="E74" s="240">
        <f>'2　基本情報＿サービス回数'!E37</f>
        <v>0</v>
      </c>
      <c r="F74" s="240">
        <f>'2　基本情報＿サービス回数'!F37</f>
        <v>0</v>
      </c>
      <c r="G74" s="240">
        <f>'2　基本情報＿サービス回数'!G37</f>
        <v>0</v>
      </c>
      <c r="H74" s="240">
        <f>'2　基本情報＿サービス回数'!H37</f>
        <v>0</v>
      </c>
      <c r="I74" s="240">
        <f>'2　基本情報＿サービス回数'!I37</f>
        <v>0</v>
      </c>
      <c r="J74" s="240">
        <f>'2　基本情報＿サービス回数'!J37</f>
        <v>0</v>
      </c>
      <c r="K74" s="240">
        <f>'2　基本情報＿サービス回数'!K37</f>
        <v>0</v>
      </c>
      <c r="L74" s="240">
        <f>'2　基本情報＿サービス回数'!L37</f>
        <v>0</v>
      </c>
      <c r="M74" s="240">
        <f>'2　基本情報＿サービス回数'!M37</f>
        <v>0</v>
      </c>
      <c r="N74" s="83">
        <f>SUM(B74:M74)</f>
        <v>0</v>
      </c>
      <c r="O74" s="46"/>
    </row>
    <row r="75" spans="1:15" s="44" customFormat="1" ht="26.25" customHeight="1" x14ac:dyDescent="0.2">
      <c r="A75" s="260" t="str">
        <f>'2　基本情報＿サービス回数'!A38</f>
        <v>通院等乗降車介助(回）</v>
      </c>
      <c r="B75" s="240">
        <f>'2　基本情報＿サービス回数'!B38</f>
        <v>0</v>
      </c>
      <c r="C75" s="240">
        <f>'2　基本情報＿サービス回数'!C38</f>
        <v>0</v>
      </c>
      <c r="D75" s="240">
        <f>'2　基本情報＿サービス回数'!D38</f>
        <v>0</v>
      </c>
      <c r="E75" s="240">
        <f>'2　基本情報＿サービス回数'!E38</f>
        <v>0</v>
      </c>
      <c r="F75" s="240">
        <f>'2　基本情報＿サービス回数'!F38</f>
        <v>0</v>
      </c>
      <c r="G75" s="240">
        <f>'2　基本情報＿サービス回数'!G38</f>
        <v>0</v>
      </c>
      <c r="H75" s="240">
        <f>'2　基本情報＿サービス回数'!H38</f>
        <v>0</v>
      </c>
      <c r="I75" s="240">
        <f>'2　基本情報＿サービス回数'!I38</f>
        <v>0</v>
      </c>
      <c r="J75" s="240">
        <f>'2　基本情報＿サービス回数'!J38</f>
        <v>0</v>
      </c>
      <c r="K75" s="240">
        <f>'2　基本情報＿サービス回数'!K38</f>
        <v>0</v>
      </c>
      <c r="L75" s="240">
        <f>'2　基本情報＿サービス回数'!L38</f>
        <v>0</v>
      </c>
      <c r="M75" s="240">
        <f>'2　基本情報＿サービス回数'!M38</f>
        <v>0</v>
      </c>
      <c r="N75" s="83">
        <f>SUM(B75:M75)</f>
        <v>0</v>
      </c>
      <c r="O75" s="46"/>
    </row>
    <row r="76" spans="1:15" s="44" customFormat="1" ht="26.25" customHeight="1" x14ac:dyDescent="0.2">
      <c r="A76" s="263" t="s">
        <v>266</v>
      </c>
      <c r="B76" s="83">
        <f>SUM(B71:B75)</f>
        <v>0</v>
      </c>
      <c r="C76" s="83">
        <f t="shared" ref="C76:L76" si="6">SUM(C71:C75)</f>
        <v>0</v>
      </c>
      <c r="D76" s="83">
        <f t="shared" si="6"/>
        <v>0</v>
      </c>
      <c r="E76" s="83">
        <f t="shared" si="6"/>
        <v>0</v>
      </c>
      <c r="F76" s="83">
        <f t="shared" si="6"/>
        <v>0</v>
      </c>
      <c r="G76" s="83">
        <f t="shared" si="6"/>
        <v>0</v>
      </c>
      <c r="H76" s="83">
        <f t="shared" si="6"/>
        <v>0</v>
      </c>
      <c r="I76" s="83">
        <f t="shared" si="6"/>
        <v>0</v>
      </c>
      <c r="J76" s="83">
        <f t="shared" si="6"/>
        <v>0</v>
      </c>
      <c r="K76" s="83">
        <f t="shared" si="6"/>
        <v>0</v>
      </c>
      <c r="L76" s="83">
        <f t="shared" si="6"/>
        <v>0</v>
      </c>
      <c r="M76" s="83">
        <f>SUM(M71:M75)</f>
        <v>0</v>
      </c>
      <c r="N76" s="83">
        <f>SUM(N71:N75)</f>
        <v>0</v>
      </c>
      <c r="O76" s="46"/>
    </row>
    <row r="77" spans="1:15" ht="27" customHeight="1" x14ac:dyDescent="0.2"/>
    <row r="93" spans="1:15" s="63" customFormat="1" ht="29.25" customHeight="1" x14ac:dyDescent="0.2">
      <c r="A93" s="170" t="s">
        <v>342</v>
      </c>
      <c r="B93" s="198" t="s">
        <v>7</v>
      </c>
      <c r="C93" s="174" t="s">
        <v>8</v>
      </c>
      <c r="D93" s="174" t="s">
        <v>9</v>
      </c>
      <c r="E93" s="174" t="s">
        <v>11</v>
      </c>
      <c r="F93" s="174" t="s">
        <v>12</v>
      </c>
      <c r="G93" s="174" t="s">
        <v>13</v>
      </c>
      <c r="H93" s="174" t="s">
        <v>14</v>
      </c>
      <c r="I93" s="174" t="s">
        <v>15</v>
      </c>
      <c r="J93" s="174" t="s">
        <v>16</v>
      </c>
      <c r="K93" s="174" t="s">
        <v>17</v>
      </c>
      <c r="L93" s="174" t="s">
        <v>18</v>
      </c>
      <c r="M93" s="174" t="s">
        <v>19</v>
      </c>
      <c r="N93" s="174" t="s">
        <v>148</v>
      </c>
      <c r="O93" s="106"/>
    </row>
    <row r="94" spans="1:15" s="44" customFormat="1" ht="27" customHeight="1" x14ac:dyDescent="0.2">
      <c r="A94" s="267" t="str">
        <f>'3　基本情報＿職員'!A8</f>
        <v>直接処遇実働者計（人）</v>
      </c>
      <c r="B94" s="445">
        <f>'3　基本情報＿職員'!B8</f>
        <v>0</v>
      </c>
      <c r="C94" s="445">
        <f>'3　基本情報＿職員'!C8</f>
        <v>0</v>
      </c>
      <c r="D94" s="445">
        <f>'3　基本情報＿職員'!D8</f>
        <v>0</v>
      </c>
      <c r="E94" s="445">
        <f>'3　基本情報＿職員'!E8</f>
        <v>0</v>
      </c>
      <c r="F94" s="445">
        <f>'3　基本情報＿職員'!F8</f>
        <v>0</v>
      </c>
      <c r="G94" s="445">
        <f>'3　基本情報＿職員'!G8</f>
        <v>0</v>
      </c>
      <c r="H94" s="445">
        <f>'3　基本情報＿職員'!H8</f>
        <v>0</v>
      </c>
      <c r="I94" s="445">
        <f>'3　基本情報＿職員'!I8</f>
        <v>0</v>
      </c>
      <c r="J94" s="445">
        <f>'3　基本情報＿職員'!J8</f>
        <v>0</v>
      </c>
      <c r="K94" s="445">
        <f>'3　基本情報＿職員'!K8</f>
        <v>0</v>
      </c>
      <c r="L94" s="445">
        <f>'3　基本情報＿職員'!L8</f>
        <v>0</v>
      </c>
      <c r="M94" s="445">
        <f>'3　基本情報＿職員'!M8</f>
        <v>0</v>
      </c>
      <c r="N94" s="189" t="str">
        <f>IFERROR(AVERAGEIF(B94:M94,"&lt;&gt;0"),"-")</f>
        <v>-</v>
      </c>
      <c r="O94" s="46"/>
    </row>
    <row r="95" spans="1:15" s="44" customFormat="1" ht="27" customHeight="1" x14ac:dyDescent="0.2">
      <c r="A95" s="220" t="str">
        <f>'3　基本情報＿職員'!A9</f>
        <v>間接職員実働者（人）</v>
      </c>
      <c r="B95" s="445">
        <f>'3　基本情報＿職員'!B9</f>
        <v>0</v>
      </c>
      <c r="C95" s="445">
        <f>'3　基本情報＿職員'!C9</f>
        <v>0</v>
      </c>
      <c r="D95" s="445">
        <f>'3　基本情報＿職員'!D9</f>
        <v>0</v>
      </c>
      <c r="E95" s="445">
        <f>'3　基本情報＿職員'!E9</f>
        <v>0</v>
      </c>
      <c r="F95" s="445">
        <f>'3　基本情報＿職員'!F9</f>
        <v>0</v>
      </c>
      <c r="G95" s="445">
        <f>'3　基本情報＿職員'!G9</f>
        <v>0</v>
      </c>
      <c r="H95" s="445">
        <f>'3　基本情報＿職員'!H9</f>
        <v>0</v>
      </c>
      <c r="I95" s="445">
        <f>'3　基本情報＿職員'!I9</f>
        <v>0</v>
      </c>
      <c r="J95" s="445">
        <f>'3　基本情報＿職員'!J9</f>
        <v>0</v>
      </c>
      <c r="K95" s="445">
        <f>'3　基本情報＿職員'!K9</f>
        <v>0</v>
      </c>
      <c r="L95" s="445">
        <f>'3　基本情報＿職員'!L9</f>
        <v>0</v>
      </c>
      <c r="M95" s="445">
        <f>'3　基本情報＿職員'!M9</f>
        <v>0</v>
      </c>
      <c r="N95" s="189" t="str">
        <f>IFERROR(AVERAGEIF(B95:M95,"&lt;&gt;0"),"-")</f>
        <v>-</v>
      </c>
      <c r="O95" s="46"/>
    </row>
    <row r="96" spans="1:15" s="44" customFormat="1" ht="27" customHeight="1" x14ac:dyDescent="0.2">
      <c r="A96" s="261" t="str">
        <f>'3　基本情報＿職員'!A10</f>
        <v>実働者合計（人）</v>
      </c>
      <c r="B96" s="446">
        <f>'3　基本情報＿職員'!B10</f>
        <v>0</v>
      </c>
      <c r="C96" s="446">
        <f>'3　基本情報＿職員'!C10</f>
        <v>0</v>
      </c>
      <c r="D96" s="446">
        <f>'3　基本情報＿職員'!D10</f>
        <v>0</v>
      </c>
      <c r="E96" s="446">
        <f>'3　基本情報＿職員'!E10</f>
        <v>0</v>
      </c>
      <c r="F96" s="446">
        <f>'3　基本情報＿職員'!F10</f>
        <v>0</v>
      </c>
      <c r="G96" s="446">
        <f>'3　基本情報＿職員'!G10</f>
        <v>0</v>
      </c>
      <c r="H96" s="446">
        <f>'3　基本情報＿職員'!H10</f>
        <v>0</v>
      </c>
      <c r="I96" s="446">
        <f>'3　基本情報＿職員'!I10</f>
        <v>0</v>
      </c>
      <c r="J96" s="446">
        <f>'3　基本情報＿職員'!J10</f>
        <v>0</v>
      </c>
      <c r="K96" s="446">
        <f>'3　基本情報＿職員'!K10</f>
        <v>0</v>
      </c>
      <c r="L96" s="446">
        <f>'3　基本情報＿職員'!L10</f>
        <v>0</v>
      </c>
      <c r="M96" s="446">
        <f>'3　基本情報＿職員'!M10</f>
        <v>0</v>
      </c>
      <c r="N96" s="189" t="str">
        <f t="shared" ref="N96:N100" si="7">IFERROR(AVERAGEIF(B96:M96,"&lt;&gt;0"),"-")</f>
        <v>-</v>
      </c>
      <c r="O96" s="46"/>
    </row>
    <row r="97" spans="1:15" s="44" customFormat="1" ht="27" customHeight="1" x14ac:dyDescent="0.2">
      <c r="A97" s="220" t="str">
        <f>'3　基本情報＿職員'!A11</f>
        <v>直接処遇常勤換算（人）</v>
      </c>
      <c r="B97" s="335" t="str">
        <f>IF('3　基本情報＿職員'!B11=0,"",'3　基本情報＿職員'!B11)</f>
        <v/>
      </c>
      <c r="C97" s="335" t="str">
        <f>IF('3　基本情報＿職員'!C11=0,"",'3　基本情報＿職員'!C11)</f>
        <v/>
      </c>
      <c r="D97" s="335" t="str">
        <f>IF('3　基本情報＿職員'!D11=0,"",'3　基本情報＿職員'!D11)</f>
        <v/>
      </c>
      <c r="E97" s="335" t="str">
        <f>IF('3　基本情報＿職員'!E11=0,"",'3　基本情報＿職員'!E11)</f>
        <v/>
      </c>
      <c r="F97" s="335" t="str">
        <f>IF('3　基本情報＿職員'!F11=0,"",'3　基本情報＿職員'!F11)</f>
        <v/>
      </c>
      <c r="G97" s="335" t="str">
        <f>IF('3　基本情報＿職員'!G11=0,"",'3　基本情報＿職員'!G11)</f>
        <v/>
      </c>
      <c r="H97" s="335" t="str">
        <f>IF('3　基本情報＿職員'!H11=0,"",'3　基本情報＿職員'!H11)</f>
        <v/>
      </c>
      <c r="I97" s="335" t="str">
        <f>IF('3　基本情報＿職員'!I11=0,"",'3　基本情報＿職員'!I11)</f>
        <v/>
      </c>
      <c r="J97" s="335" t="str">
        <f>IF('3　基本情報＿職員'!J11=0,"",'3　基本情報＿職員'!J11)</f>
        <v/>
      </c>
      <c r="K97" s="335" t="str">
        <f>IF('3　基本情報＿職員'!K11=0,"",'3　基本情報＿職員'!K11)</f>
        <v/>
      </c>
      <c r="L97" s="335" t="str">
        <f>IF('3　基本情報＿職員'!L11=0,"",'3　基本情報＿職員'!L11)</f>
        <v/>
      </c>
      <c r="M97" s="335" t="str">
        <f>IF('3　基本情報＿職員'!M11=0,"",'3　基本情報＿職員'!M11)</f>
        <v/>
      </c>
      <c r="N97" s="189" t="str">
        <f t="shared" si="7"/>
        <v>-</v>
      </c>
      <c r="O97" s="46"/>
    </row>
    <row r="98" spans="1:15" s="44" customFormat="1" ht="27" customHeight="1" x14ac:dyDescent="0.2">
      <c r="A98" s="220" t="str">
        <f>'3　基本情報＿職員'!A12</f>
        <v>間接職員常勤換算（人）</v>
      </c>
      <c r="B98" s="335" t="str">
        <f>IF('3　基本情報＿職員'!B12=0,"",'3　基本情報＿職員'!B12)</f>
        <v/>
      </c>
      <c r="C98" s="335" t="str">
        <f>IF('3　基本情報＿職員'!C12=0,"",'3　基本情報＿職員'!C12)</f>
        <v/>
      </c>
      <c r="D98" s="335" t="str">
        <f>IF('3　基本情報＿職員'!D12=0,"",'3　基本情報＿職員'!D12)</f>
        <v/>
      </c>
      <c r="E98" s="335" t="str">
        <f>IF('3　基本情報＿職員'!E12=0,"",'3　基本情報＿職員'!E12)</f>
        <v/>
      </c>
      <c r="F98" s="335" t="str">
        <f>IF('3　基本情報＿職員'!F12=0,"",'3　基本情報＿職員'!F12)</f>
        <v/>
      </c>
      <c r="G98" s="335" t="str">
        <f>IF('3　基本情報＿職員'!G12=0,"",'3　基本情報＿職員'!G12)</f>
        <v/>
      </c>
      <c r="H98" s="335" t="str">
        <f>IF('3　基本情報＿職員'!H12=0,"",'3　基本情報＿職員'!H12)</f>
        <v/>
      </c>
      <c r="I98" s="335" t="str">
        <f>IF('3　基本情報＿職員'!I12=0,"",'3　基本情報＿職員'!I12)</f>
        <v/>
      </c>
      <c r="J98" s="335" t="str">
        <f>IF('3　基本情報＿職員'!J12=0,"",'3　基本情報＿職員'!J12)</f>
        <v/>
      </c>
      <c r="K98" s="335" t="str">
        <f>IF('3　基本情報＿職員'!K12=0,"",'3　基本情報＿職員'!K12)</f>
        <v/>
      </c>
      <c r="L98" s="335" t="str">
        <f>IF('3　基本情報＿職員'!L12=0,"",'3　基本情報＿職員'!L12)</f>
        <v/>
      </c>
      <c r="M98" s="335" t="str">
        <f>IF('3　基本情報＿職員'!M12=0,"",'3　基本情報＿職員'!M12)</f>
        <v/>
      </c>
      <c r="N98" s="189" t="str">
        <f t="shared" si="7"/>
        <v>-</v>
      </c>
      <c r="O98" s="46"/>
    </row>
    <row r="99" spans="1:15" ht="27" customHeight="1" x14ac:dyDescent="0.2">
      <c r="A99" s="261" t="str">
        <f>'3　基本情報＿職員'!A13</f>
        <v>全常勤換算合計（人）</v>
      </c>
      <c r="B99" s="336" t="str">
        <f>IF('3　基本情報＿職員'!B13=0,"",'3　基本情報＿職員'!B13)</f>
        <v/>
      </c>
      <c r="C99" s="336" t="str">
        <f>IF('3　基本情報＿職員'!C13=0,"",'3　基本情報＿職員'!C13)</f>
        <v/>
      </c>
      <c r="D99" s="336" t="str">
        <f>IF('3　基本情報＿職員'!D13=0,"",'3　基本情報＿職員'!D13)</f>
        <v/>
      </c>
      <c r="E99" s="336" t="str">
        <f>IF('3　基本情報＿職員'!E13=0,"",'3　基本情報＿職員'!E13)</f>
        <v/>
      </c>
      <c r="F99" s="336" t="str">
        <f>IF('3　基本情報＿職員'!F13=0,"",'3　基本情報＿職員'!F13)</f>
        <v/>
      </c>
      <c r="G99" s="336" t="str">
        <f>IF('3　基本情報＿職員'!G13=0,"",'3　基本情報＿職員'!G13)</f>
        <v/>
      </c>
      <c r="H99" s="336" t="str">
        <f>IF('3　基本情報＿職員'!H13=0,"",'3　基本情報＿職員'!H13)</f>
        <v/>
      </c>
      <c r="I99" s="336" t="str">
        <f>IF('3　基本情報＿職員'!I13=0,"",'3　基本情報＿職員'!I13)</f>
        <v/>
      </c>
      <c r="J99" s="336" t="str">
        <f>IF('3　基本情報＿職員'!J13=0,"",'3　基本情報＿職員'!J13)</f>
        <v/>
      </c>
      <c r="K99" s="336" t="str">
        <f>IF('3　基本情報＿職員'!K13=0,"",'3　基本情報＿職員'!K13)</f>
        <v/>
      </c>
      <c r="L99" s="336" t="str">
        <f>IF('3　基本情報＿職員'!L13=0,"",'3　基本情報＿職員'!L13)</f>
        <v/>
      </c>
      <c r="M99" s="336" t="str">
        <f>IF('3　基本情報＿職員'!M13=0,"",'3　基本情報＿職員'!M13)</f>
        <v/>
      </c>
      <c r="N99" s="189" t="str">
        <f t="shared" si="7"/>
        <v>-</v>
      </c>
    </row>
    <row r="100" spans="1:15" ht="27" customHeight="1" x14ac:dyDescent="0.2">
      <c r="A100" s="220" t="s">
        <v>358</v>
      </c>
      <c r="B100" s="395">
        <f>'3　基本情報＿職員'!B20</f>
        <v>0</v>
      </c>
      <c r="C100" s="395">
        <f>'3　基本情報＿職員'!C20</f>
        <v>0</v>
      </c>
      <c r="D100" s="395">
        <f>'3　基本情報＿職員'!D20</f>
        <v>0</v>
      </c>
      <c r="E100" s="395">
        <f>'3　基本情報＿職員'!E20</f>
        <v>0</v>
      </c>
      <c r="F100" s="395">
        <f>'3　基本情報＿職員'!F20</f>
        <v>0</v>
      </c>
      <c r="G100" s="395">
        <f>'3　基本情報＿職員'!G20</f>
        <v>0</v>
      </c>
      <c r="H100" s="395">
        <f>'3　基本情報＿職員'!H20</f>
        <v>0</v>
      </c>
      <c r="I100" s="395">
        <f>'3　基本情報＿職員'!I20</f>
        <v>0</v>
      </c>
      <c r="J100" s="395">
        <f>'3　基本情報＿職員'!J20</f>
        <v>0</v>
      </c>
      <c r="K100" s="395">
        <f>'3　基本情報＿職員'!K20</f>
        <v>0</v>
      </c>
      <c r="L100" s="395">
        <f>'3　基本情報＿職員'!L20</f>
        <v>0</v>
      </c>
      <c r="M100" s="395">
        <f>'3　基本情報＿職員'!M20</f>
        <v>1</v>
      </c>
      <c r="N100" s="189">
        <f t="shared" si="7"/>
        <v>1</v>
      </c>
    </row>
    <row r="118" spans="1:16" s="44" customFormat="1" ht="25.5" customHeight="1" x14ac:dyDescent="0.2">
      <c r="A118" s="170" t="s">
        <v>191</v>
      </c>
      <c r="B118" s="198" t="s">
        <v>7</v>
      </c>
      <c r="C118" s="174" t="s">
        <v>8</v>
      </c>
      <c r="D118" s="174" t="s">
        <v>9</v>
      </c>
      <c r="E118" s="174" t="s">
        <v>11</v>
      </c>
      <c r="F118" s="174" t="s">
        <v>12</v>
      </c>
      <c r="G118" s="174" t="s">
        <v>13</v>
      </c>
      <c r="H118" s="174" t="s">
        <v>14</v>
      </c>
      <c r="I118" s="174" t="s">
        <v>15</v>
      </c>
      <c r="J118" s="174" t="s">
        <v>16</v>
      </c>
      <c r="K118" s="174" t="s">
        <v>17</v>
      </c>
      <c r="L118" s="174" t="s">
        <v>18</v>
      </c>
      <c r="M118" s="174" t="s">
        <v>19</v>
      </c>
      <c r="N118" s="174" t="s">
        <v>253</v>
      </c>
      <c r="O118" s="46"/>
      <c r="P118" s="46"/>
    </row>
    <row r="119" spans="1:16" s="44" customFormat="1" ht="25.5" customHeight="1" x14ac:dyDescent="0.2">
      <c r="A119" s="268" t="s">
        <v>434</v>
      </c>
      <c r="B119" s="125">
        <f>'4　基本情報＿収入'!B62</f>
        <v>0</v>
      </c>
      <c r="C119" s="125">
        <f>'4　基本情報＿収入'!C62</f>
        <v>0</v>
      </c>
      <c r="D119" s="125">
        <f>'4　基本情報＿収入'!D62</f>
        <v>0</v>
      </c>
      <c r="E119" s="125">
        <f>'4　基本情報＿収入'!E62</f>
        <v>0</v>
      </c>
      <c r="F119" s="125">
        <f>'4　基本情報＿収入'!F62</f>
        <v>0</v>
      </c>
      <c r="G119" s="125">
        <f>'4　基本情報＿収入'!G62</f>
        <v>0</v>
      </c>
      <c r="H119" s="125">
        <f>'4　基本情報＿収入'!H62</f>
        <v>0</v>
      </c>
      <c r="I119" s="125">
        <f>'4　基本情報＿収入'!I62</f>
        <v>0</v>
      </c>
      <c r="J119" s="125">
        <f>'4　基本情報＿収入'!J62</f>
        <v>0</v>
      </c>
      <c r="K119" s="125">
        <f>'4　基本情報＿収入'!K62</f>
        <v>0</v>
      </c>
      <c r="L119" s="125">
        <f>'4　基本情報＿収入'!L62</f>
        <v>0</v>
      </c>
      <c r="M119" s="125">
        <f>'4　基本情報＿収入'!M62</f>
        <v>0</v>
      </c>
      <c r="N119" s="125">
        <f>SUM(B119:M119)</f>
        <v>0</v>
      </c>
      <c r="O119" s="39" t="s">
        <v>416</v>
      </c>
      <c r="P119" s="49"/>
    </row>
    <row r="120" spans="1:16" s="44" customFormat="1" ht="25.5" customHeight="1" x14ac:dyDescent="0.2">
      <c r="A120" s="220" t="s">
        <v>405</v>
      </c>
      <c r="B120" s="244"/>
      <c r="C120" s="248">
        <f>IFERROR(C119-B119,"")</f>
        <v>0</v>
      </c>
      <c r="D120" s="248">
        <f t="shared" ref="D120:M120" si="8">IFERROR(D119-C119,"")</f>
        <v>0</v>
      </c>
      <c r="E120" s="248">
        <f t="shared" si="8"/>
        <v>0</v>
      </c>
      <c r="F120" s="248">
        <f t="shared" si="8"/>
        <v>0</v>
      </c>
      <c r="G120" s="248">
        <f t="shared" si="8"/>
        <v>0</v>
      </c>
      <c r="H120" s="248">
        <f>IFERROR(H119-G119,"")</f>
        <v>0</v>
      </c>
      <c r="I120" s="248">
        <f t="shared" si="8"/>
        <v>0</v>
      </c>
      <c r="J120" s="248">
        <f t="shared" si="8"/>
        <v>0</v>
      </c>
      <c r="K120" s="248">
        <f t="shared" si="8"/>
        <v>0</v>
      </c>
      <c r="L120" s="248">
        <f t="shared" si="8"/>
        <v>0</v>
      </c>
      <c r="M120" s="248">
        <f t="shared" si="8"/>
        <v>0</v>
      </c>
      <c r="N120" s="189" t="str">
        <f>IFERROR(AVERAGEIF(C120:M120,"&lt;&gt;0"),"-")</f>
        <v>-</v>
      </c>
      <c r="O120" s="46"/>
      <c r="P120" s="280"/>
    </row>
    <row r="121" spans="1:16" s="44" customFormat="1" ht="25.5" customHeight="1" x14ac:dyDescent="0.2">
      <c r="A121" s="385" t="s">
        <v>404</v>
      </c>
      <c r="B121" s="125">
        <f>'4　基本情報＿収入'!B70</f>
        <v>0</v>
      </c>
      <c r="C121" s="125">
        <f>'4　基本情報＿収入'!C70</f>
        <v>0</v>
      </c>
      <c r="D121" s="125">
        <f>'4　基本情報＿収入'!D70</f>
        <v>0</v>
      </c>
      <c r="E121" s="125">
        <f>'4　基本情報＿収入'!E70</f>
        <v>0</v>
      </c>
      <c r="F121" s="125">
        <f>'4　基本情報＿収入'!F70</f>
        <v>0</v>
      </c>
      <c r="G121" s="125">
        <f>'4　基本情報＿収入'!G70</f>
        <v>0</v>
      </c>
      <c r="H121" s="125">
        <f>'4　基本情報＿収入'!H70</f>
        <v>0</v>
      </c>
      <c r="I121" s="125">
        <f>'4　基本情報＿収入'!I70</f>
        <v>0</v>
      </c>
      <c r="J121" s="125">
        <f>'4　基本情報＿収入'!J70</f>
        <v>0</v>
      </c>
      <c r="K121" s="125">
        <f>'4　基本情報＿収入'!K70</f>
        <v>0</v>
      </c>
      <c r="L121" s="125">
        <f>'4　基本情報＿収入'!L70</f>
        <v>0</v>
      </c>
      <c r="M121" s="125">
        <f>'4　基本情報＿収入'!M70</f>
        <v>0</v>
      </c>
      <c r="N121" s="125">
        <f>SUM(B121:M121)</f>
        <v>0</v>
      </c>
      <c r="O121" s="39" t="s">
        <v>416</v>
      </c>
      <c r="P121" s="39"/>
    </row>
    <row r="122" spans="1:16" s="44" customFormat="1" ht="25.5" customHeight="1" x14ac:dyDescent="0.2">
      <c r="A122" s="220" t="s">
        <v>406</v>
      </c>
      <c r="B122" s="244"/>
      <c r="C122" s="248">
        <f t="shared" ref="C122:M122" si="9">IFERROR(C121-B121,"")</f>
        <v>0</v>
      </c>
      <c r="D122" s="248">
        <f t="shared" si="9"/>
        <v>0</v>
      </c>
      <c r="E122" s="248">
        <f t="shared" si="9"/>
        <v>0</v>
      </c>
      <c r="F122" s="248">
        <f t="shared" si="9"/>
        <v>0</v>
      </c>
      <c r="G122" s="248">
        <f t="shared" si="9"/>
        <v>0</v>
      </c>
      <c r="H122" s="248">
        <f t="shared" si="9"/>
        <v>0</v>
      </c>
      <c r="I122" s="248">
        <f t="shared" si="9"/>
        <v>0</v>
      </c>
      <c r="J122" s="248">
        <f t="shared" si="9"/>
        <v>0</v>
      </c>
      <c r="K122" s="248">
        <f t="shared" si="9"/>
        <v>0</v>
      </c>
      <c r="L122" s="248">
        <f t="shared" si="9"/>
        <v>0</v>
      </c>
      <c r="M122" s="248">
        <f t="shared" si="9"/>
        <v>0</v>
      </c>
      <c r="N122" s="189" t="str">
        <f>IFERROR(AVERAGEIF(C122:M122,"&lt;&gt;0"),"-")</f>
        <v>-</v>
      </c>
      <c r="O122" s="46"/>
      <c r="P122" s="39"/>
    </row>
    <row r="123" spans="1:16" s="44" customFormat="1" ht="25.5" customHeight="1" x14ac:dyDescent="0.2">
      <c r="A123" s="385" t="s">
        <v>435</v>
      </c>
      <c r="B123" s="125">
        <f>'4　基本情報＿収入'!B75</f>
        <v>0</v>
      </c>
      <c r="C123" s="125">
        <f>'4　基本情報＿収入'!C75</f>
        <v>0</v>
      </c>
      <c r="D123" s="125">
        <f>'4　基本情報＿収入'!D75</f>
        <v>0</v>
      </c>
      <c r="E123" s="125">
        <f>'4　基本情報＿収入'!E75</f>
        <v>0</v>
      </c>
      <c r="F123" s="125">
        <f>'4　基本情報＿収入'!F75</f>
        <v>0</v>
      </c>
      <c r="G123" s="125">
        <f>'4　基本情報＿収入'!G75</f>
        <v>0</v>
      </c>
      <c r="H123" s="125">
        <f>'4　基本情報＿収入'!H75</f>
        <v>0</v>
      </c>
      <c r="I123" s="125">
        <f>'4　基本情報＿収入'!I75</f>
        <v>0</v>
      </c>
      <c r="J123" s="125">
        <f>'4　基本情報＿収入'!J75</f>
        <v>0</v>
      </c>
      <c r="K123" s="125">
        <f>'4　基本情報＿収入'!K75</f>
        <v>0</v>
      </c>
      <c r="L123" s="125">
        <f>'4　基本情報＿収入'!L75</f>
        <v>0</v>
      </c>
      <c r="M123" s="125">
        <f>'4　基本情報＿収入'!M75</f>
        <v>0</v>
      </c>
      <c r="N123" s="125">
        <f>SUM(B123:M123)</f>
        <v>0</v>
      </c>
      <c r="O123" s="39" t="s">
        <v>416</v>
      </c>
      <c r="P123" s="39"/>
    </row>
    <row r="124" spans="1:16" s="44" customFormat="1" ht="25.5" customHeight="1" x14ac:dyDescent="0.2">
      <c r="A124" s="220" t="s">
        <v>403</v>
      </c>
      <c r="B124" s="244"/>
      <c r="C124" s="248">
        <f t="shared" ref="C124:M124" si="10">IFERROR(C123-B123,"")</f>
        <v>0</v>
      </c>
      <c r="D124" s="248">
        <f t="shared" si="10"/>
        <v>0</v>
      </c>
      <c r="E124" s="248">
        <f t="shared" si="10"/>
        <v>0</v>
      </c>
      <c r="F124" s="248">
        <f t="shared" si="10"/>
        <v>0</v>
      </c>
      <c r="G124" s="248">
        <f t="shared" si="10"/>
        <v>0</v>
      </c>
      <c r="H124" s="248">
        <f t="shared" si="10"/>
        <v>0</v>
      </c>
      <c r="I124" s="248">
        <f t="shared" si="10"/>
        <v>0</v>
      </c>
      <c r="J124" s="248">
        <f t="shared" si="10"/>
        <v>0</v>
      </c>
      <c r="K124" s="248">
        <f t="shared" si="10"/>
        <v>0</v>
      </c>
      <c r="L124" s="248">
        <f t="shared" si="10"/>
        <v>0</v>
      </c>
      <c r="M124" s="248">
        <f t="shared" si="10"/>
        <v>0</v>
      </c>
      <c r="N124" s="189" t="str">
        <f>IFERROR(AVERAGEIF(C124:M124,"&lt;&gt;0"),"-")</f>
        <v>-</v>
      </c>
      <c r="O124" s="46"/>
      <c r="P124" s="39"/>
    </row>
    <row r="125" spans="1:16" s="63" customFormat="1" ht="25.5" customHeight="1" x14ac:dyDescent="0.2">
      <c r="A125" s="448" t="s">
        <v>359</v>
      </c>
      <c r="B125" s="125">
        <f>SUM(B121+B119+B123)</f>
        <v>0</v>
      </c>
      <c r="C125" s="125">
        <f t="shared" ref="C125:N125" si="11">SUM(C121+C119+C123)</f>
        <v>0</v>
      </c>
      <c r="D125" s="125">
        <f t="shared" si="11"/>
        <v>0</v>
      </c>
      <c r="E125" s="125">
        <f t="shared" si="11"/>
        <v>0</v>
      </c>
      <c r="F125" s="125">
        <f t="shared" si="11"/>
        <v>0</v>
      </c>
      <c r="G125" s="125">
        <f t="shared" si="11"/>
        <v>0</v>
      </c>
      <c r="H125" s="125">
        <f t="shared" si="11"/>
        <v>0</v>
      </c>
      <c r="I125" s="125">
        <f t="shared" si="11"/>
        <v>0</v>
      </c>
      <c r="J125" s="125">
        <f t="shared" si="11"/>
        <v>0</v>
      </c>
      <c r="K125" s="125">
        <f t="shared" si="11"/>
        <v>0</v>
      </c>
      <c r="L125" s="125">
        <f t="shared" si="11"/>
        <v>0</v>
      </c>
      <c r="M125" s="125">
        <f t="shared" si="11"/>
        <v>0</v>
      </c>
      <c r="N125" s="125">
        <f t="shared" si="11"/>
        <v>0</v>
      </c>
      <c r="O125" s="39" t="s">
        <v>416</v>
      </c>
      <c r="P125" s="49"/>
    </row>
    <row r="126" spans="1:16" s="63" customFormat="1" ht="25.5" customHeight="1" x14ac:dyDescent="0.2">
      <c r="A126" s="220" t="s">
        <v>360</v>
      </c>
      <c r="B126" s="244"/>
      <c r="C126" s="248">
        <f t="shared" ref="C126:M126" si="12">IFERROR(C125-B125,"")</f>
        <v>0</v>
      </c>
      <c r="D126" s="248">
        <f t="shared" si="12"/>
        <v>0</v>
      </c>
      <c r="E126" s="248">
        <f t="shared" si="12"/>
        <v>0</v>
      </c>
      <c r="F126" s="248">
        <f t="shared" si="12"/>
        <v>0</v>
      </c>
      <c r="G126" s="248">
        <f t="shared" si="12"/>
        <v>0</v>
      </c>
      <c r="H126" s="248">
        <f t="shared" si="12"/>
        <v>0</v>
      </c>
      <c r="I126" s="248">
        <f t="shared" si="12"/>
        <v>0</v>
      </c>
      <c r="J126" s="248">
        <f t="shared" si="12"/>
        <v>0</v>
      </c>
      <c r="K126" s="248">
        <f t="shared" si="12"/>
        <v>0</v>
      </c>
      <c r="L126" s="248">
        <f t="shared" si="12"/>
        <v>0</v>
      </c>
      <c r="M126" s="248">
        <f t="shared" si="12"/>
        <v>0</v>
      </c>
      <c r="N126" s="189" t="str">
        <f>IFERROR(AVERAGEIF(C126:M126,"&lt;&gt;0"),"-")</f>
        <v>-</v>
      </c>
      <c r="O126" s="106"/>
    </row>
    <row r="127" spans="1:16" s="63" customFormat="1" ht="27.75" customHeight="1" x14ac:dyDescent="0.2">
      <c r="A127" s="170" t="s">
        <v>486</v>
      </c>
      <c r="B127" s="301">
        <f>'4　基本情報＿収入'!B76-'5　基本情報＿支出'!B70</f>
        <v>0</v>
      </c>
      <c r="C127" s="301">
        <f>'4　基本情報＿収入'!C76-'5　基本情報＿支出'!C70</f>
        <v>0</v>
      </c>
      <c r="D127" s="301">
        <f>'4　基本情報＿収入'!D76-'5　基本情報＿支出'!D70</f>
        <v>0</v>
      </c>
      <c r="E127" s="301">
        <f>'4　基本情報＿収入'!E76-'5　基本情報＿支出'!E70</f>
        <v>0</v>
      </c>
      <c r="F127" s="301">
        <f>'4　基本情報＿収入'!F76-'5　基本情報＿支出'!F70</f>
        <v>0</v>
      </c>
      <c r="G127" s="301">
        <f>'4　基本情報＿収入'!G76-'5　基本情報＿支出'!G70</f>
        <v>0</v>
      </c>
      <c r="H127" s="301">
        <f>'4　基本情報＿収入'!H76-'5　基本情報＿支出'!H70</f>
        <v>0</v>
      </c>
      <c r="I127" s="301">
        <f>'4　基本情報＿収入'!I76-'5　基本情報＿支出'!I70</f>
        <v>0</v>
      </c>
      <c r="J127" s="301">
        <f>'4　基本情報＿収入'!J76-'5　基本情報＿支出'!J70</f>
        <v>0</v>
      </c>
      <c r="K127" s="301">
        <f>'4　基本情報＿収入'!K76-'5　基本情報＿支出'!K70</f>
        <v>0</v>
      </c>
      <c r="L127" s="301">
        <f>'4　基本情報＿収入'!L76-'5　基本情報＿支出'!L70</f>
        <v>0</v>
      </c>
      <c r="M127" s="301">
        <f>'4　基本情報＿収入'!M76-'5　基本情報＿支出'!M70</f>
        <v>0</v>
      </c>
      <c r="N127" s="125">
        <f>SUM(B127:M127)</f>
        <v>0</v>
      </c>
      <c r="O127" s="39" t="s">
        <v>487</v>
      </c>
    </row>
    <row r="128" spans="1:16" s="63" customFormat="1" ht="22.5" customHeight="1" x14ac:dyDescent="0.2">
      <c r="A128" s="122"/>
      <c r="B128" s="126"/>
      <c r="C128" s="126"/>
      <c r="D128" s="126"/>
      <c r="E128" s="126"/>
      <c r="F128" s="126"/>
      <c r="G128" s="126"/>
      <c r="H128" s="126"/>
      <c r="I128" s="126"/>
      <c r="J128" s="126"/>
      <c r="K128" s="126"/>
      <c r="L128" s="126"/>
      <c r="M128" s="126"/>
      <c r="N128" s="127"/>
      <c r="O128" s="106"/>
    </row>
    <row r="129" spans="1:15" s="63" customFormat="1" ht="32.25" customHeight="1" x14ac:dyDescent="0.2">
      <c r="A129" s="122"/>
      <c r="B129" s="126"/>
      <c r="C129" s="126"/>
      <c r="D129" s="126"/>
      <c r="E129" s="126"/>
      <c r="F129" s="126"/>
      <c r="G129" s="126"/>
      <c r="H129" s="126"/>
      <c r="I129" s="126"/>
      <c r="J129" s="126"/>
      <c r="K129" s="126"/>
      <c r="L129" s="126"/>
      <c r="M129" s="126"/>
      <c r="N129" s="127"/>
      <c r="O129" s="106"/>
    </row>
    <row r="130" spans="1:15" s="63" customFormat="1" ht="22.5" customHeight="1" x14ac:dyDescent="0.2">
      <c r="A130" s="122"/>
      <c r="B130" s="126"/>
      <c r="C130" s="126"/>
      <c r="D130" s="126"/>
      <c r="E130" s="126"/>
      <c r="F130" s="126"/>
      <c r="G130" s="126"/>
      <c r="H130" s="126"/>
      <c r="I130" s="126"/>
      <c r="J130" s="126"/>
      <c r="K130" s="126"/>
      <c r="L130" s="126"/>
      <c r="M130" s="126"/>
      <c r="N130" s="127"/>
      <c r="O130" s="106"/>
    </row>
    <row r="131" spans="1:15" s="63" customFormat="1" ht="22.5" customHeight="1" x14ac:dyDescent="0.2">
      <c r="A131" s="122"/>
      <c r="B131" s="126"/>
      <c r="C131" s="126"/>
      <c r="D131" s="126"/>
      <c r="E131" s="126"/>
      <c r="F131" s="126"/>
      <c r="G131" s="126"/>
      <c r="H131" s="126"/>
      <c r="I131" s="126"/>
      <c r="J131" s="126"/>
      <c r="K131" s="126"/>
      <c r="L131" s="126"/>
      <c r="M131" s="126"/>
      <c r="N131" s="127"/>
      <c r="O131" s="106"/>
    </row>
    <row r="132" spans="1:15" s="63" customFormat="1" ht="22.5" customHeight="1" x14ac:dyDescent="0.2">
      <c r="A132" s="122"/>
      <c r="B132" s="126"/>
      <c r="C132" s="126"/>
      <c r="D132" s="126"/>
      <c r="E132" s="126"/>
      <c r="F132" s="126"/>
      <c r="G132" s="126"/>
      <c r="H132" s="126"/>
      <c r="I132" s="126"/>
      <c r="J132" s="126"/>
      <c r="K132" s="126"/>
      <c r="L132" s="126"/>
      <c r="M132" s="126"/>
      <c r="N132" s="127"/>
      <c r="O132" s="106"/>
    </row>
    <row r="133" spans="1:15" s="63" customFormat="1" ht="22.5" customHeight="1" x14ac:dyDescent="0.2">
      <c r="A133" s="122"/>
      <c r="B133" s="126"/>
      <c r="C133" s="126"/>
      <c r="D133" s="126"/>
      <c r="E133" s="126"/>
      <c r="F133" s="126"/>
      <c r="G133" s="126"/>
      <c r="H133" s="126"/>
      <c r="I133" s="126"/>
      <c r="J133" s="126"/>
      <c r="K133" s="126"/>
      <c r="L133" s="126"/>
      <c r="M133" s="126"/>
      <c r="N133" s="127"/>
      <c r="O133" s="106"/>
    </row>
    <row r="134" spans="1:15" s="63" customFormat="1" ht="22.5" customHeight="1" x14ac:dyDescent="0.2">
      <c r="A134" s="122"/>
      <c r="B134" s="126"/>
      <c r="C134" s="126"/>
      <c r="D134" s="126"/>
      <c r="E134" s="126"/>
      <c r="F134" s="126"/>
      <c r="G134" s="126"/>
      <c r="H134" s="126"/>
      <c r="I134" s="126"/>
      <c r="J134" s="126"/>
      <c r="K134" s="126"/>
      <c r="L134" s="126"/>
      <c r="M134" s="126"/>
      <c r="N134" s="127"/>
      <c r="O134" s="106"/>
    </row>
    <row r="135" spans="1:15" s="63" customFormat="1" ht="22.5" customHeight="1" x14ac:dyDescent="0.2">
      <c r="A135" s="122"/>
      <c r="B135" s="126"/>
      <c r="C135" s="126"/>
      <c r="D135" s="126"/>
      <c r="E135" s="126"/>
      <c r="F135" s="126"/>
      <c r="G135" s="126"/>
      <c r="H135" s="126"/>
      <c r="I135" s="126"/>
      <c r="J135" s="126"/>
      <c r="K135" s="126"/>
      <c r="L135" s="126"/>
      <c r="M135" s="126"/>
      <c r="N135" s="127"/>
      <c r="O135" s="106"/>
    </row>
    <row r="136" spans="1:15" s="63" customFormat="1" ht="22.5" customHeight="1" x14ac:dyDescent="0.2">
      <c r="A136" s="122"/>
      <c r="B136" s="126"/>
      <c r="C136" s="126"/>
      <c r="D136" s="126"/>
      <c r="E136" s="126"/>
      <c r="F136" s="126"/>
      <c r="G136" s="126"/>
      <c r="H136" s="126"/>
      <c r="I136" s="126"/>
      <c r="J136" s="126"/>
      <c r="K136" s="126"/>
      <c r="L136" s="126"/>
      <c r="M136" s="126"/>
      <c r="N136" s="127"/>
      <c r="O136" s="106"/>
    </row>
    <row r="137" spans="1:15" s="63" customFormat="1" ht="22.5" customHeight="1" x14ac:dyDescent="0.2">
      <c r="A137" s="122"/>
      <c r="B137" s="126"/>
      <c r="C137" s="126"/>
      <c r="D137" s="126"/>
      <c r="E137" s="126"/>
      <c r="F137" s="126"/>
      <c r="G137" s="126"/>
      <c r="H137" s="126"/>
      <c r="I137" s="126"/>
      <c r="J137" s="126"/>
      <c r="K137" s="126"/>
      <c r="L137" s="126"/>
      <c r="M137" s="126"/>
      <c r="N137" s="127"/>
      <c r="O137" s="106"/>
    </row>
    <row r="138" spans="1:15" s="63" customFormat="1" ht="22.5" customHeight="1" x14ac:dyDescent="0.2">
      <c r="A138" s="122"/>
      <c r="B138" s="126"/>
      <c r="C138" s="126"/>
      <c r="D138" s="126"/>
      <c r="E138" s="126"/>
      <c r="F138" s="126"/>
      <c r="G138" s="126"/>
      <c r="H138" s="126"/>
      <c r="I138" s="126"/>
      <c r="J138" s="126"/>
      <c r="K138" s="126"/>
      <c r="L138" s="126"/>
      <c r="M138" s="126"/>
      <c r="N138" s="127"/>
      <c r="O138" s="106"/>
    </row>
    <row r="139" spans="1:15" s="63" customFormat="1" ht="31.5" customHeight="1" x14ac:dyDescent="0.2">
      <c r="A139" s="265" t="s">
        <v>339</v>
      </c>
      <c r="B139" s="303" t="s">
        <v>7</v>
      </c>
      <c r="C139" s="303" t="s">
        <v>8</v>
      </c>
      <c r="D139" s="303" t="s">
        <v>9</v>
      </c>
      <c r="E139" s="303" t="s">
        <v>11</v>
      </c>
      <c r="F139" s="303" t="s">
        <v>12</v>
      </c>
      <c r="G139" s="303" t="s">
        <v>13</v>
      </c>
      <c r="H139" s="303" t="s">
        <v>14</v>
      </c>
      <c r="I139" s="303" t="s">
        <v>15</v>
      </c>
      <c r="J139" s="303" t="s">
        <v>16</v>
      </c>
      <c r="K139" s="303" t="s">
        <v>17</v>
      </c>
      <c r="L139" s="303" t="s">
        <v>18</v>
      </c>
      <c r="M139" s="303" t="s">
        <v>19</v>
      </c>
      <c r="N139" s="303" t="s">
        <v>148</v>
      </c>
      <c r="O139" s="106"/>
    </row>
    <row r="140" spans="1:15" s="63" customFormat="1" ht="21" customHeight="1" x14ac:dyDescent="0.2">
      <c r="A140" s="219" t="s">
        <v>102</v>
      </c>
      <c r="B140" s="245" t="str">
        <f>IFERROR('2　基本情報＿サービス回数'!B4/'1　基本情報＿利用者'!B4,"")</f>
        <v/>
      </c>
      <c r="C140" s="245" t="str">
        <f>IFERROR('2　基本情報＿サービス回数'!C4/'1　基本情報＿利用者'!C4,"")</f>
        <v/>
      </c>
      <c r="D140" s="245" t="str">
        <f>IFERROR('2　基本情報＿サービス回数'!D4/'1　基本情報＿利用者'!D4,"")</f>
        <v/>
      </c>
      <c r="E140" s="245" t="str">
        <f>IFERROR('2　基本情報＿サービス回数'!E4/'1　基本情報＿利用者'!E4,"")</f>
        <v/>
      </c>
      <c r="F140" s="245" t="str">
        <f>IFERROR('2　基本情報＿サービス回数'!F4/'1　基本情報＿利用者'!F4,"")</f>
        <v/>
      </c>
      <c r="G140" s="245" t="str">
        <f>IFERROR('2　基本情報＿サービス回数'!G4/'1　基本情報＿利用者'!G4,"")</f>
        <v/>
      </c>
      <c r="H140" s="245" t="str">
        <f>IFERROR('2　基本情報＿サービス回数'!H4/'1　基本情報＿利用者'!H4,"")</f>
        <v/>
      </c>
      <c r="I140" s="245" t="str">
        <f>IFERROR('2　基本情報＿サービス回数'!I4/'1　基本情報＿利用者'!I4,"")</f>
        <v/>
      </c>
      <c r="J140" s="245" t="str">
        <f>IFERROR('2　基本情報＿サービス回数'!J4/'1　基本情報＿利用者'!J4,"")</f>
        <v/>
      </c>
      <c r="K140" s="245" t="str">
        <f>IFERROR('2　基本情報＿サービス回数'!K4/'1　基本情報＿利用者'!K4,"")</f>
        <v/>
      </c>
      <c r="L140" s="245" t="str">
        <f>IFERROR('2　基本情報＿サービス回数'!L4/'1　基本情報＿利用者'!L4,"")</f>
        <v/>
      </c>
      <c r="M140" s="245" t="str">
        <f>IFERROR('2　基本情報＿サービス回数'!M4/'1　基本情報＿利用者'!M4,"")</f>
        <v/>
      </c>
      <c r="N140" s="189" t="str">
        <f t="shared" ref="N140:N156" si="13">IFERROR(AVERAGEIF(B140:M140,"&lt;&gt;0"),"-")</f>
        <v>-</v>
      </c>
      <c r="O140" s="106"/>
    </row>
    <row r="141" spans="1:15" s="63" customFormat="1" ht="21" customHeight="1" x14ac:dyDescent="0.2">
      <c r="A141" s="219" t="s">
        <v>90</v>
      </c>
      <c r="B141" s="245" t="str">
        <f>IFERROR('2　基本情報＿サービス回数'!B5/'1　基本情報＿利用者'!B5,"")</f>
        <v/>
      </c>
      <c r="C141" s="245" t="str">
        <f>IFERROR('2　基本情報＿サービス回数'!C5/'1　基本情報＿利用者'!C5,"")</f>
        <v/>
      </c>
      <c r="D141" s="245" t="str">
        <f>IFERROR('2　基本情報＿サービス回数'!D5/'1　基本情報＿利用者'!D5,"")</f>
        <v/>
      </c>
      <c r="E141" s="245" t="str">
        <f>IFERROR('2　基本情報＿サービス回数'!E5/'1　基本情報＿利用者'!E5,"")</f>
        <v/>
      </c>
      <c r="F141" s="245" t="str">
        <f>IFERROR('2　基本情報＿サービス回数'!F5/'1　基本情報＿利用者'!F5,"")</f>
        <v/>
      </c>
      <c r="G141" s="245" t="str">
        <f>IFERROR('2　基本情報＿サービス回数'!G5/'1　基本情報＿利用者'!G5,"")</f>
        <v/>
      </c>
      <c r="H141" s="245" t="str">
        <f>IFERROR('2　基本情報＿サービス回数'!H5/'1　基本情報＿利用者'!H5,"")</f>
        <v/>
      </c>
      <c r="I141" s="245" t="str">
        <f>IFERROR('2　基本情報＿サービス回数'!I5/'1　基本情報＿利用者'!I5,"")</f>
        <v/>
      </c>
      <c r="J141" s="245" t="str">
        <f>IFERROR('2　基本情報＿サービス回数'!J5/'1　基本情報＿利用者'!J5,"")</f>
        <v/>
      </c>
      <c r="K141" s="245" t="str">
        <f>IFERROR('2　基本情報＿サービス回数'!K5/'1　基本情報＿利用者'!K5,"")</f>
        <v/>
      </c>
      <c r="L141" s="245" t="str">
        <f>IFERROR('2　基本情報＿サービス回数'!L5/'1　基本情報＿利用者'!L5,"")</f>
        <v/>
      </c>
      <c r="M141" s="245" t="str">
        <f>IFERROR('2　基本情報＿サービス回数'!M5/'1　基本情報＿利用者'!M5,"")</f>
        <v/>
      </c>
      <c r="N141" s="189" t="str">
        <f t="shared" si="13"/>
        <v>-</v>
      </c>
      <c r="O141" s="106"/>
    </row>
    <row r="142" spans="1:15" s="63" customFormat="1" ht="21" customHeight="1" x14ac:dyDescent="0.2">
      <c r="A142" s="219" t="s">
        <v>136</v>
      </c>
      <c r="B142" s="245" t="str">
        <f>IFERROR('2　基本情報＿サービス回数'!B6/'1　基本情報＿利用者'!B6,"")</f>
        <v/>
      </c>
      <c r="C142" s="245" t="str">
        <f>IFERROR('2　基本情報＿サービス回数'!C6/'1　基本情報＿利用者'!C6,"")</f>
        <v/>
      </c>
      <c r="D142" s="245" t="str">
        <f>IFERROR('2　基本情報＿サービス回数'!D6/'1　基本情報＿利用者'!D6,"")</f>
        <v/>
      </c>
      <c r="E142" s="245" t="str">
        <f>IFERROR('2　基本情報＿サービス回数'!E6/'1　基本情報＿利用者'!E6,"")</f>
        <v/>
      </c>
      <c r="F142" s="245" t="str">
        <f>IFERROR('2　基本情報＿サービス回数'!F6/'1　基本情報＿利用者'!F6,"")</f>
        <v/>
      </c>
      <c r="G142" s="245" t="str">
        <f>IFERROR('2　基本情報＿サービス回数'!G6/'1　基本情報＿利用者'!G6,"")</f>
        <v/>
      </c>
      <c r="H142" s="245" t="str">
        <f>IFERROR('2　基本情報＿サービス回数'!H6/'1　基本情報＿利用者'!H6,"")</f>
        <v/>
      </c>
      <c r="I142" s="245" t="str">
        <f>IFERROR('2　基本情報＿サービス回数'!I6/'1　基本情報＿利用者'!I6,"")</f>
        <v/>
      </c>
      <c r="J142" s="245" t="str">
        <f>IFERROR('2　基本情報＿サービス回数'!J6/'1　基本情報＿利用者'!J6,"")</f>
        <v/>
      </c>
      <c r="K142" s="245" t="str">
        <f>IFERROR('2　基本情報＿サービス回数'!K6/'1　基本情報＿利用者'!K6,"")</f>
        <v/>
      </c>
      <c r="L142" s="245" t="str">
        <f>IFERROR('2　基本情報＿サービス回数'!L6/'1　基本情報＿利用者'!L6,"")</f>
        <v/>
      </c>
      <c r="M142" s="245" t="str">
        <f>IFERROR('2　基本情報＿サービス回数'!M6/'1　基本情報＿利用者'!M6,"")</f>
        <v/>
      </c>
      <c r="N142" s="189" t="str">
        <f t="shared" si="13"/>
        <v>-</v>
      </c>
      <c r="O142" s="106"/>
    </row>
    <row r="143" spans="1:15" s="63" customFormat="1" ht="21" customHeight="1" x14ac:dyDescent="0.2">
      <c r="A143" s="219" t="s">
        <v>137</v>
      </c>
      <c r="B143" s="245" t="str">
        <f>IFERROR('2　基本情報＿サービス回数'!B7/'1　基本情報＿利用者'!B7,"")</f>
        <v/>
      </c>
      <c r="C143" s="245" t="str">
        <f>IFERROR('2　基本情報＿サービス回数'!C7/'1　基本情報＿利用者'!C7,"")</f>
        <v/>
      </c>
      <c r="D143" s="245" t="str">
        <f>IFERROR('2　基本情報＿サービス回数'!D7/'1　基本情報＿利用者'!D7,"")</f>
        <v/>
      </c>
      <c r="E143" s="245" t="str">
        <f>IFERROR('2　基本情報＿サービス回数'!E7/'1　基本情報＿利用者'!E7,"")</f>
        <v/>
      </c>
      <c r="F143" s="245" t="str">
        <f>IFERROR('2　基本情報＿サービス回数'!F7/'1　基本情報＿利用者'!F7,"")</f>
        <v/>
      </c>
      <c r="G143" s="245" t="str">
        <f>IFERROR('2　基本情報＿サービス回数'!G7/'1　基本情報＿利用者'!G7,"")</f>
        <v/>
      </c>
      <c r="H143" s="245" t="str">
        <f>IFERROR('2　基本情報＿サービス回数'!H7/'1　基本情報＿利用者'!H7,"")</f>
        <v/>
      </c>
      <c r="I143" s="245" t="str">
        <f>IFERROR('2　基本情報＿サービス回数'!I7/'1　基本情報＿利用者'!I7,"")</f>
        <v/>
      </c>
      <c r="J143" s="245" t="str">
        <f>IFERROR('2　基本情報＿サービス回数'!J7/'1　基本情報＿利用者'!J7,"")</f>
        <v/>
      </c>
      <c r="K143" s="245" t="str">
        <f>IFERROR('2　基本情報＿サービス回数'!K7/'1　基本情報＿利用者'!K7,"")</f>
        <v/>
      </c>
      <c r="L143" s="245" t="str">
        <f>IFERROR('2　基本情報＿サービス回数'!L7/'1　基本情報＿利用者'!L7,"")</f>
        <v/>
      </c>
      <c r="M143" s="245" t="str">
        <f>IFERROR('2　基本情報＿サービス回数'!M7/'1　基本情報＿利用者'!M7,"")</f>
        <v/>
      </c>
      <c r="N143" s="189" t="str">
        <f t="shared" si="13"/>
        <v>-</v>
      </c>
      <c r="O143" s="106"/>
    </row>
    <row r="144" spans="1:15" s="63" customFormat="1" ht="21" customHeight="1" x14ac:dyDescent="0.2">
      <c r="A144" s="216" t="s">
        <v>93</v>
      </c>
      <c r="B144" s="189" t="str">
        <f>IFERROR('2　基本情報＿サービス回数'!B8/'1　基本情報＿利用者'!B8,"")</f>
        <v/>
      </c>
      <c r="C144" s="189" t="str">
        <f>IFERROR('2　基本情報＿サービス回数'!C8/'1　基本情報＿利用者'!C8,"")</f>
        <v/>
      </c>
      <c r="D144" s="189" t="str">
        <f>IFERROR('2　基本情報＿サービス回数'!D8/'1　基本情報＿利用者'!D8,"")</f>
        <v/>
      </c>
      <c r="E144" s="189" t="str">
        <f>IFERROR('2　基本情報＿サービス回数'!E8/'1　基本情報＿利用者'!E8,"")</f>
        <v/>
      </c>
      <c r="F144" s="189" t="str">
        <f>IFERROR('2　基本情報＿サービス回数'!F8/'1　基本情報＿利用者'!F8,"")</f>
        <v/>
      </c>
      <c r="G144" s="189" t="str">
        <f>IFERROR('2　基本情報＿サービス回数'!G8/'1　基本情報＿利用者'!G8,"")</f>
        <v/>
      </c>
      <c r="H144" s="189" t="str">
        <f>IFERROR('2　基本情報＿サービス回数'!H8/'1　基本情報＿利用者'!H8,"")</f>
        <v/>
      </c>
      <c r="I144" s="189" t="str">
        <f>IFERROR('2　基本情報＿サービス回数'!I8/'1　基本情報＿利用者'!I8,"")</f>
        <v/>
      </c>
      <c r="J144" s="189" t="str">
        <f>IFERROR('2　基本情報＿サービス回数'!J8/'1　基本情報＿利用者'!J8,"")</f>
        <v/>
      </c>
      <c r="K144" s="189" t="str">
        <f>IFERROR('2　基本情報＿サービス回数'!K8/'1　基本情報＿利用者'!K8,"")</f>
        <v/>
      </c>
      <c r="L144" s="189" t="str">
        <f>IFERROR('2　基本情報＿サービス回数'!L8/'1　基本情報＿利用者'!L8,"")</f>
        <v/>
      </c>
      <c r="M144" s="189" t="str">
        <f>IFERROR('2　基本情報＿サービス回数'!M8/'1　基本情報＿利用者'!M8,"")</f>
        <v/>
      </c>
      <c r="N144" s="189" t="str">
        <f t="shared" si="13"/>
        <v>-</v>
      </c>
      <c r="O144" s="106"/>
    </row>
    <row r="145" spans="1:15" s="63" customFormat="1" ht="21" customHeight="1" x14ac:dyDescent="0.2">
      <c r="A145" s="219" t="s">
        <v>94</v>
      </c>
      <c r="B145" s="245" t="str">
        <f>IFERROR('2　基本情報＿サービス回数'!B9/'1　基本情報＿利用者'!B9,"")</f>
        <v/>
      </c>
      <c r="C145" s="245" t="str">
        <f>IFERROR('2　基本情報＿サービス回数'!C9/'1　基本情報＿利用者'!C9,"")</f>
        <v/>
      </c>
      <c r="D145" s="245" t="str">
        <f>IFERROR('2　基本情報＿サービス回数'!D9/'1　基本情報＿利用者'!D9,"")</f>
        <v/>
      </c>
      <c r="E145" s="245" t="str">
        <f>IFERROR('2　基本情報＿サービス回数'!E9/'1　基本情報＿利用者'!E9,"")</f>
        <v/>
      </c>
      <c r="F145" s="245" t="str">
        <f>IFERROR('2　基本情報＿サービス回数'!F9/'1　基本情報＿利用者'!F9,"")</f>
        <v/>
      </c>
      <c r="G145" s="245" t="str">
        <f>IFERROR('2　基本情報＿サービス回数'!G9/'1　基本情報＿利用者'!G9,"")</f>
        <v/>
      </c>
      <c r="H145" s="245" t="str">
        <f>IFERROR('2　基本情報＿サービス回数'!H9/'1　基本情報＿利用者'!H9,"")</f>
        <v/>
      </c>
      <c r="I145" s="245" t="str">
        <f>IFERROR('2　基本情報＿サービス回数'!I9/'1　基本情報＿利用者'!I9,"")</f>
        <v/>
      </c>
      <c r="J145" s="245" t="str">
        <f>IFERROR('2　基本情報＿サービス回数'!J9/'1　基本情報＿利用者'!J9,"")</f>
        <v/>
      </c>
      <c r="K145" s="245" t="str">
        <f>IFERROR('2　基本情報＿サービス回数'!K9/'1　基本情報＿利用者'!K9,"")</f>
        <v/>
      </c>
      <c r="L145" s="245" t="str">
        <f>IFERROR('2　基本情報＿サービス回数'!L9/'1　基本情報＿利用者'!L9,"")</f>
        <v/>
      </c>
      <c r="M145" s="245" t="str">
        <f>IFERROR('2　基本情報＿サービス回数'!M9/'1　基本情報＿利用者'!M9,"")</f>
        <v/>
      </c>
      <c r="N145" s="189" t="str">
        <f t="shared" si="13"/>
        <v>-</v>
      </c>
      <c r="O145" s="106"/>
    </row>
    <row r="146" spans="1:15" s="63" customFormat="1" ht="21" customHeight="1" x14ac:dyDescent="0.2">
      <c r="A146" s="219" t="s">
        <v>95</v>
      </c>
      <c r="B146" s="245" t="str">
        <f>IFERROR('2　基本情報＿サービス回数'!B10/'1　基本情報＿利用者'!B10,"")</f>
        <v/>
      </c>
      <c r="C146" s="245" t="str">
        <f>IFERROR('2　基本情報＿サービス回数'!C10/'1　基本情報＿利用者'!C10,"")</f>
        <v/>
      </c>
      <c r="D146" s="245" t="str">
        <f>IFERROR('2　基本情報＿サービス回数'!D10/'1　基本情報＿利用者'!D10,"")</f>
        <v/>
      </c>
      <c r="E146" s="245" t="str">
        <f>IFERROR('2　基本情報＿サービス回数'!E10/'1　基本情報＿利用者'!E10,"")</f>
        <v/>
      </c>
      <c r="F146" s="245" t="str">
        <f>IFERROR('2　基本情報＿サービス回数'!F10/'1　基本情報＿利用者'!F10,"")</f>
        <v/>
      </c>
      <c r="G146" s="245" t="str">
        <f>IFERROR('2　基本情報＿サービス回数'!G10/'1　基本情報＿利用者'!G10,"")</f>
        <v/>
      </c>
      <c r="H146" s="245" t="str">
        <f>IFERROR('2　基本情報＿サービス回数'!H10/'1　基本情報＿利用者'!H10,"")</f>
        <v/>
      </c>
      <c r="I146" s="245" t="str">
        <f>IFERROR('2　基本情報＿サービス回数'!I10/'1　基本情報＿利用者'!I10,"")</f>
        <v/>
      </c>
      <c r="J146" s="245" t="str">
        <f>IFERROR('2　基本情報＿サービス回数'!J10/'1　基本情報＿利用者'!J10,"")</f>
        <v/>
      </c>
      <c r="K146" s="245" t="str">
        <f>IFERROR('2　基本情報＿サービス回数'!K10/'1　基本情報＿利用者'!K10,"")</f>
        <v/>
      </c>
      <c r="L146" s="245" t="str">
        <f>IFERROR('2　基本情報＿サービス回数'!L10/'1　基本情報＿利用者'!L10,"")</f>
        <v/>
      </c>
      <c r="M146" s="245" t="str">
        <f>IFERROR('2　基本情報＿サービス回数'!M10/'1　基本情報＿利用者'!M10,"")</f>
        <v/>
      </c>
      <c r="N146" s="189" t="str">
        <f t="shared" si="13"/>
        <v>-</v>
      </c>
      <c r="O146" s="106"/>
    </row>
    <row r="147" spans="1:15" s="63" customFormat="1" ht="21" customHeight="1" x14ac:dyDescent="0.2">
      <c r="A147" s="219" t="s">
        <v>96</v>
      </c>
      <c r="B147" s="245" t="str">
        <f>IFERROR('2　基本情報＿サービス回数'!B11/'1　基本情報＿利用者'!B11,"")</f>
        <v/>
      </c>
      <c r="C147" s="245" t="str">
        <f>IFERROR('2　基本情報＿サービス回数'!C11/'1　基本情報＿利用者'!C11,"")</f>
        <v/>
      </c>
      <c r="D147" s="245" t="str">
        <f>IFERROR('2　基本情報＿サービス回数'!D11/'1　基本情報＿利用者'!D11,"")</f>
        <v/>
      </c>
      <c r="E147" s="245" t="str">
        <f>IFERROR('2　基本情報＿サービス回数'!E11/'1　基本情報＿利用者'!E11,"")</f>
        <v/>
      </c>
      <c r="F147" s="245" t="str">
        <f>IFERROR('2　基本情報＿サービス回数'!F11/'1　基本情報＿利用者'!F11,"")</f>
        <v/>
      </c>
      <c r="G147" s="245" t="str">
        <f>IFERROR('2　基本情報＿サービス回数'!G11/'1　基本情報＿利用者'!G11,"")</f>
        <v/>
      </c>
      <c r="H147" s="245" t="str">
        <f>IFERROR('2　基本情報＿サービス回数'!H11/'1　基本情報＿利用者'!H11,"")</f>
        <v/>
      </c>
      <c r="I147" s="245" t="str">
        <f>IFERROR('2　基本情報＿サービス回数'!I11/'1　基本情報＿利用者'!I11,"")</f>
        <v/>
      </c>
      <c r="J147" s="245" t="str">
        <f>IFERROR('2　基本情報＿サービス回数'!J11/'1　基本情報＿利用者'!J11,"")</f>
        <v/>
      </c>
      <c r="K147" s="245" t="str">
        <f>IFERROR('2　基本情報＿サービス回数'!K11/'1　基本情報＿利用者'!K11,"")</f>
        <v/>
      </c>
      <c r="L147" s="245" t="str">
        <f>IFERROR('2　基本情報＿サービス回数'!L11/'1　基本情報＿利用者'!L11,"")</f>
        <v/>
      </c>
      <c r="M147" s="245" t="str">
        <f>IFERROR('2　基本情報＿サービス回数'!M11/'1　基本情報＿利用者'!M11,"")</f>
        <v/>
      </c>
      <c r="N147" s="189" t="str">
        <f t="shared" si="13"/>
        <v>-</v>
      </c>
      <c r="O147" s="106"/>
    </row>
    <row r="148" spans="1:15" s="63" customFormat="1" ht="21" customHeight="1" x14ac:dyDescent="0.2">
      <c r="A148" s="219" t="s">
        <v>97</v>
      </c>
      <c r="B148" s="245" t="str">
        <f>IFERROR('2　基本情報＿サービス回数'!B12/'1　基本情報＿利用者'!B12,"")</f>
        <v/>
      </c>
      <c r="C148" s="245" t="str">
        <f>IFERROR('2　基本情報＿サービス回数'!C12/'1　基本情報＿利用者'!C12,"")</f>
        <v/>
      </c>
      <c r="D148" s="245" t="str">
        <f>IFERROR('2　基本情報＿サービス回数'!D12/'1　基本情報＿利用者'!D12,"")</f>
        <v/>
      </c>
      <c r="E148" s="245" t="str">
        <f>IFERROR('2　基本情報＿サービス回数'!E12/'1　基本情報＿利用者'!E12,"")</f>
        <v/>
      </c>
      <c r="F148" s="245" t="str">
        <f>IFERROR('2　基本情報＿サービス回数'!F12/'1　基本情報＿利用者'!F12,"")</f>
        <v/>
      </c>
      <c r="G148" s="245" t="str">
        <f>IFERROR('2　基本情報＿サービス回数'!G12/'1　基本情報＿利用者'!G12,"")</f>
        <v/>
      </c>
      <c r="H148" s="245" t="str">
        <f>IFERROR('2　基本情報＿サービス回数'!H12/'1　基本情報＿利用者'!H12,"")</f>
        <v/>
      </c>
      <c r="I148" s="245" t="str">
        <f>IFERROR('2　基本情報＿サービス回数'!I12/'1　基本情報＿利用者'!I12,"")</f>
        <v/>
      </c>
      <c r="J148" s="245" t="str">
        <f>IFERROR('2　基本情報＿サービス回数'!J12/'1　基本情報＿利用者'!J12,"")</f>
        <v/>
      </c>
      <c r="K148" s="245" t="str">
        <f>IFERROR('2　基本情報＿サービス回数'!K12/'1　基本情報＿利用者'!K12,"")</f>
        <v/>
      </c>
      <c r="L148" s="245" t="str">
        <f>IFERROR('2　基本情報＿サービス回数'!L12/'1　基本情報＿利用者'!L12,"")</f>
        <v/>
      </c>
      <c r="M148" s="245" t="str">
        <f>IFERROR('2　基本情報＿サービス回数'!M12/'1　基本情報＿利用者'!M12,"")</f>
        <v/>
      </c>
      <c r="N148" s="189" t="str">
        <f t="shared" si="13"/>
        <v>-</v>
      </c>
      <c r="O148" s="106"/>
    </row>
    <row r="149" spans="1:15" s="63" customFormat="1" ht="21" customHeight="1" x14ac:dyDescent="0.2">
      <c r="A149" s="219" t="s">
        <v>98</v>
      </c>
      <c r="B149" s="245" t="str">
        <f>IFERROR('2　基本情報＿サービス回数'!B13/'1　基本情報＿利用者'!B13,"")</f>
        <v/>
      </c>
      <c r="C149" s="245" t="str">
        <f>IFERROR('2　基本情報＿サービス回数'!C13/'1　基本情報＿利用者'!C13,"")</f>
        <v/>
      </c>
      <c r="D149" s="245" t="str">
        <f>IFERROR('2　基本情報＿サービス回数'!D13/'1　基本情報＿利用者'!D13,"")</f>
        <v/>
      </c>
      <c r="E149" s="245" t="str">
        <f>IFERROR('2　基本情報＿サービス回数'!E13/'1　基本情報＿利用者'!E13,"")</f>
        <v/>
      </c>
      <c r="F149" s="245" t="str">
        <f>IFERROR('2　基本情報＿サービス回数'!F13/'1　基本情報＿利用者'!F13,"")</f>
        <v/>
      </c>
      <c r="G149" s="245" t="str">
        <f>IFERROR('2　基本情報＿サービス回数'!G13/'1　基本情報＿利用者'!G13,"")</f>
        <v/>
      </c>
      <c r="H149" s="245" t="str">
        <f>IFERROR('2　基本情報＿サービス回数'!H13/'1　基本情報＿利用者'!H13,"")</f>
        <v/>
      </c>
      <c r="I149" s="245" t="str">
        <f>IFERROR('2　基本情報＿サービス回数'!I13/'1　基本情報＿利用者'!I13,"")</f>
        <v/>
      </c>
      <c r="J149" s="245" t="str">
        <f>IFERROR('2　基本情報＿サービス回数'!J13/'1　基本情報＿利用者'!J13,"")</f>
        <v/>
      </c>
      <c r="K149" s="245" t="str">
        <f>IFERROR('2　基本情報＿サービス回数'!K13/'1　基本情報＿利用者'!K13,"")</f>
        <v/>
      </c>
      <c r="L149" s="245" t="str">
        <f>IFERROR('2　基本情報＿サービス回数'!L13/'1　基本情報＿利用者'!L13,"")</f>
        <v/>
      </c>
      <c r="M149" s="245" t="str">
        <f>IFERROR('2　基本情報＿サービス回数'!M13/'1　基本情報＿利用者'!M13,"")</f>
        <v/>
      </c>
      <c r="N149" s="189" t="str">
        <f t="shared" si="13"/>
        <v>-</v>
      </c>
      <c r="O149" s="106"/>
    </row>
    <row r="150" spans="1:15" s="63" customFormat="1" ht="21" customHeight="1" x14ac:dyDescent="0.2">
      <c r="A150" s="216" t="s">
        <v>99</v>
      </c>
      <c r="B150" s="189" t="str">
        <f>IFERROR('2　基本情報＿サービス回数'!B14/'1　基本情報＿利用者'!B14,"")</f>
        <v/>
      </c>
      <c r="C150" s="189" t="str">
        <f>IFERROR('2　基本情報＿サービス回数'!C14/'1　基本情報＿利用者'!C14,"")</f>
        <v/>
      </c>
      <c r="D150" s="189" t="str">
        <f>IFERROR('2　基本情報＿サービス回数'!D14/'1　基本情報＿利用者'!D14,"")</f>
        <v/>
      </c>
      <c r="E150" s="189" t="str">
        <f>IFERROR('2　基本情報＿サービス回数'!E14/'1　基本情報＿利用者'!E14,"")</f>
        <v/>
      </c>
      <c r="F150" s="189" t="str">
        <f>IFERROR('2　基本情報＿サービス回数'!F14/'1　基本情報＿利用者'!F14,"")</f>
        <v/>
      </c>
      <c r="G150" s="189" t="str">
        <f>IFERROR('2　基本情報＿サービス回数'!G14/'1　基本情報＿利用者'!G14,"")</f>
        <v/>
      </c>
      <c r="H150" s="189" t="str">
        <f>IFERROR('2　基本情報＿サービス回数'!H14/'1　基本情報＿利用者'!H14,"")</f>
        <v/>
      </c>
      <c r="I150" s="189" t="str">
        <f>IFERROR('2　基本情報＿サービス回数'!I14/'1　基本情報＿利用者'!I14,"")</f>
        <v/>
      </c>
      <c r="J150" s="189" t="str">
        <f>IFERROR('2　基本情報＿サービス回数'!J14/'1　基本情報＿利用者'!J14,"")</f>
        <v/>
      </c>
      <c r="K150" s="189" t="str">
        <f>IFERROR('2　基本情報＿サービス回数'!K14/'1　基本情報＿利用者'!K14,"")</f>
        <v/>
      </c>
      <c r="L150" s="189" t="str">
        <f>IFERROR('2　基本情報＿サービス回数'!L14/'1　基本情報＿利用者'!L14,"")</f>
        <v/>
      </c>
      <c r="M150" s="189" t="str">
        <f>IFERROR('2　基本情報＿サービス回数'!M14/'1　基本情報＿利用者'!M14,"")</f>
        <v/>
      </c>
      <c r="N150" s="189" t="str">
        <f t="shared" si="13"/>
        <v>-</v>
      </c>
      <c r="O150" s="106"/>
    </row>
    <row r="151" spans="1:15" s="63" customFormat="1" ht="21" customHeight="1" x14ac:dyDescent="0.2">
      <c r="A151" s="216" t="s">
        <v>100</v>
      </c>
      <c r="B151" s="189" t="str">
        <f>IFERROR('2　基本情報＿サービス回数'!B15/'1　基本情報＿利用者'!B15,"")</f>
        <v/>
      </c>
      <c r="C151" s="189" t="str">
        <f>IFERROR('2　基本情報＿サービス回数'!C15/'1　基本情報＿利用者'!C15,"")</f>
        <v/>
      </c>
      <c r="D151" s="189" t="str">
        <f>IFERROR('2　基本情報＿サービス回数'!D15/'1　基本情報＿利用者'!D15,"")</f>
        <v/>
      </c>
      <c r="E151" s="189" t="str">
        <f>IFERROR('2　基本情報＿サービス回数'!E15/'1　基本情報＿利用者'!E15,"")</f>
        <v/>
      </c>
      <c r="F151" s="189" t="str">
        <f>IFERROR('2　基本情報＿サービス回数'!F15/'1　基本情報＿利用者'!F15,"")</f>
        <v/>
      </c>
      <c r="G151" s="189" t="str">
        <f>IFERROR('2　基本情報＿サービス回数'!G15/'1　基本情報＿利用者'!G15,"")</f>
        <v/>
      </c>
      <c r="H151" s="189" t="str">
        <f>IFERROR('2　基本情報＿サービス回数'!H15/'1　基本情報＿利用者'!H15,"")</f>
        <v/>
      </c>
      <c r="I151" s="189" t="str">
        <f>IFERROR('2　基本情報＿サービス回数'!I15/'1　基本情報＿利用者'!I15,"")</f>
        <v/>
      </c>
      <c r="J151" s="189" t="str">
        <f>IFERROR('2　基本情報＿サービス回数'!J15/'1　基本情報＿利用者'!J15,"")</f>
        <v/>
      </c>
      <c r="K151" s="189" t="str">
        <f>IFERROR('2　基本情報＿サービス回数'!K15/'1　基本情報＿利用者'!K15,"")</f>
        <v/>
      </c>
      <c r="L151" s="189" t="str">
        <f>IFERROR('2　基本情報＿サービス回数'!L15/'1　基本情報＿利用者'!L15,"")</f>
        <v/>
      </c>
      <c r="M151" s="189" t="str">
        <f>IFERROR('2　基本情報＿サービス回数'!M15/'1　基本情報＿利用者'!M15,"")</f>
        <v/>
      </c>
      <c r="N151" s="189" t="str">
        <f t="shared" si="13"/>
        <v>-</v>
      </c>
      <c r="O151" s="106"/>
    </row>
    <row r="152" spans="1:15" s="63" customFormat="1" ht="21" customHeight="1" x14ac:dyDescent="0.2">
      <c r="A152" s="219" t="s">
        <v>138</v>
      </c>
      <c r="B152" s="245" t="str">
        <f>IFERROR('2　基本情報＿サービス回数'!B17/'1　基本情報＿利用者'!B17,"")</f>
        <v/>
      </c>
      <c r="C152" s="245" t="str">
        <f>IFERROR('2　基本情報＿サービス回数'!C17/'1　基本情報＿利用者'!C17,"")</f>
        <v/>
      </c>
      <c r="D152" s="245" t="str">
        <f>IFERROR('2　基本情報＿サービス回数'!D17/'1　基本情報＿利用者'!D17,"")</f>
        <v/>
      </c>
      <c r="E152" s="245" t="str">
        <f>IFERROR('2　基本情報＿サービス回数'!E17/'1　基本情報＿利用者'!E17,"")</f>
        <v/>
      </c>
      <c r="F152" s="245" t="str">
        <f>IFERROR('2　基本情報＿サービス回数'!F17/'1　基本情報＿利用者'!F17,"")</f>
        <v/>
      </c>
      <c r="G152" s="245" t="str">
        <f>IFERROR('2　基本情報＿サービス回数'!G17/'1　基本情報＿利用者'!G17,"")</f>
        <v/>
      </c>
      <c r="H152" s="245" t="str">
        <f>IFERROR('2　基本情報＿サービス回数'!H17/'1　基本情報＿利用者'!H17,"")</f>
        <v/>
      </c>
      <c r="I152" s="245" t="str">
        <f>IFERROR('2　基本情報＿サービス回数'!I17/'1　基本情報＿利用者'!I17,"")</f>
        <v/>
      </c>
      <c r="J152" s="245" t="str">
        <f>IFERROR('2　基本情報＿サービス回数'!J17/'1　基本情報＿利用者'!J17,"")</f>
        <v/>
      </c>
      <c r="K152" s="245" t="str">
        <f>IFERROR('2　基本情報＿サービス回数'!K17/'1　基本情報＿利用者'!K17,"")</f>
        <v/>
      </c>
      <c r="L152" s="245" t="str">
        <f>IFERROR('2　基本情報＿サービス回数'!L17/'1　基本情報＿利用者'!L17,"")</f>
        <v/>
      </c>
      <c r="M152" s="245" t="str">
        <f>IFERROR('2　基本情報＿サービス回数'!M17/'1　基本情報＿利用者'!M17,"")</f>
        <v/>
      </c>
      <c r="N152" s="189" t="str">
        <f t="shared" si="13"/>
        <v>-</v>
      </c>
      <c r="O152" s="106"/>
    </row>
    <row r="153" spans="1:15" s="63" customFormat="1" ht="21" customHeight="1" x14ac:dyDescent="0.2">
      <c r="A153" s="219" t="s">
        <v>91</v>
      </c>
      <c r="B153" s="245" t="str">
        <f>IFERROR('2　基本情報＿サービス回数'!B18/'1　基本情報＿利用者'!B18,"")</f>
        <v/>
      </c>
      <c r="C153" s="245" t="str">
        <f>IFERROR('2　基本情報＿サービス回数'!C18/'1　基本情報＿利用者'!C18,"")</f>
        <v/>
      </c>
      <c r="D153" s="245" t="str">
        <f>IFERROR('2　基本情報＿サービス回数'!D18/'1　基本情報＿利用者'!D18,"")</f>
        <v/>
      </c>
      <c r="E153" s="245" t="str">
        <f>IFERROR('2　基本情報＿サービス回数'!E18/'1　基本情報＿利用者'!E18,"")</f>
        <v/>
      </c>
      <c r="F153" s="245" t="str">
        <f>IFERROR('2　基本情報＿サービス回数'!F18/'1　基本情報＿利用者'!F18,"")</f>
        <v/>
      </c>
      <c r="G153" s="245" t="str">
        <f>IFERROR('2　基本情報＿サービス回数'!G18/'1　基本情報＿利用者'!G18,"")</f>
        <v/>
      </c>
      <c r="H153" s="245" t="str">
        <f>IFERROR('2　基本情報＿サービス回数'!H18/'1　基本情報＿利用者'!H18,"")</f>
        <v/>
      </c>
      <c r="I153" s="245" t="str">
        <f>IFERROR('2　基本情報＿サービス回数'!I18/'1　基本情報＿利用者'!I18,"")</f>
        <v/>
      </c>
      <c r="J153" s="245" t="str">
        <f>IFERROR('2　基本情報＿サービス回数'!J18/'1　基本情報＿利用者'!J18,"")</f>
        <v/>
      </c>
      <c r="K153" s="245" t="str">
        <f>IFERROR('2　基本情報＿サービス回数'!K18/'1　基本情報＿利用者'!K18,"")</f>
        <v/>
      </c>
      <c r="L153" s="245" t="str">
        <f>IFERROR('2　基本情報＿サービス回数'!L18/'1　基本情報＿利用者'!L18,"")</f>
        <v/>
      </c>
      <c r="M153" s="245" t="str">
        <f>IFERROR('2　基本情報＿サービス回数'!M18/'1　基本情報＿利用者'!M18,"")</f>
        <v/>
      </c>
      <c r="N153" s="189" t="str">
        <f t="shared" si="13"/>
        <v>-</v>
      </c>
      <c r="O153" s="106"/>
    </row>
    <row r="154" spans="1:15" s="63" customFormat="1" ht="21" customHeight="1" x14ac:dyDescent="0.2">
      <c r="A154" s="220" t="s">
        <v>92</v>
      </c>
      <c r="B154" s="245" t="str">
        <f>IFERROR('2　基本情報＿サービス回数'!B19/'1　基本情報＿利用者'!B19,"")</f>
        <v/>
      </c>
      <c r="C154" s="245" t="str">
        <f>IFERROR('2　基本情報＿サービス回数'!C19/'1　基本情報＿利用者'!C19,"")</f>
        <v/>
      </c>
      <c r="D154" s="245" t="str">
        <f>IFERROR('2　基本情報＿サービス回数'!D19/'1　基本情報＿利用者'!D19,"")</f>
        <v/>
      </c>
      <c r="E154" s="245" t="str">
        <f>IFERROR('2　基本情報＿サービス回数'!E19/'1　基本情報＿利用者'!E19,"")</f>
        <v/>
      </c>
      <c r="F154" s="245" t="str">
        <f>IFERROR('2　基本情報＿サービス回数'!F19/'1　基本情報＿利用者'!F19,"")</f>
        <v/>
      </c>
      <c r="G154" s="245" t="str">
        <f>IFERROR('2　基本情報＿サービス回数'!G19/'1　基本情報＿利用者'!G19,"")</f>
        <v/>
      </c>
      <c r="H154" s="245" t="str">
        <f>IFERROR('2　基本情報＿サービス回数'!H19/'1　基本情報＿利用者'!H19,"")</f>
        <v/>
      </c>
      <c r="I154" s="245" t="str">
        <f>IFERROR('2　基本情報＿サービス回数'!I19/'1　基本情報＿利用者'!I19,"")</f>
        <v/>
      </c>
      <c r="J154" s="245" t="str">
        <f>IFERROR('2　基本情報＿サービス回数'!J19/'1　基本情報＿利用者'!J19,"")</f>
        <v/>
      </c>
      <c r="K154" s="245" t="str">
        <f>IFERROR('2　基本情報＿サービス回数'!K19/'1　基本情報＿利用者'!K19,"")</f>
        <v/>
      </c>
      <c r="L154" s="245" t="str">
        <f>IFERROR('2　基本情報＿サービス回数'!L19/'1　基本情報＿利用者'!L19,"")</f>
        <v/>
      </c>
      <c r="M154" s="245" t="str">
        <f>IFERROR('2　基本情報＿サービス回数'!M19/'1　基本情報＿利用者'!M19,"")</f>
        <v/>
      </c>
      <c r="N154" s="189" t="str">
        <f t="shared" si="13"/>
        <v>-</v>
      </c>
      <c r="O154" s="106"/>
    </row>
    <row r="155" spans="1:15" s="63" customFormat="1" ht="21" customHeight="1" x14ac:dyDescent="0.2">
      <c r="A155" s="405" t="s">
        <v>448</v>
      </c>
      <c r="B155" s="189" t="str">
        <f>IFERROR('2　基本情報＿サービス回数'!B20/'1　基本情報＿利用者'!B20,"")</f>
        <v/>
      </c>
      <c r="C155" s="189" t="str">
        <f>IFERROR('2　基本情報＿サービス回数'!C20/'1　基本情報＿利用者'!C20,"")</f>
        <v/>
      </c>
      <c r="D155" s="189" t="str">
        <f>IFERROR('2　基本情報＿サービス回数'!D20/'1　基本情報＿利用者'!D20,"")</f>
        <v/>
      </c>
      <c r="E155" s="189" t="str">
        <f>IFERROR('2　基本情報＿サービス回数'!E20/'1　基本情報＿利用者'!E20,"")</f>
        <v/>
      </c>
      <c r="F155" s="189" t="str">
        <f>IFERROR('2　基本情報＿サービス回数'!F20/'1　基本情報＿利用者'!F20,"")</f>
        <v/>
      </c>
      <c r="G155" s="189" t="str">
        <f>IFERROR('2　基本情報＿サービス回数'!G20/'1　基本情報＿利用者'!G20,"")</f>
        <v/>
      </c>
      <c r="H155" s="189" t="str">
        <f>IFERROR('2　基本情報＿サービス回数'!H20/'1　基本情報＿利用者'!H20,"")</f>
        <v/>
      </c>
      <c r="I155" s="189" t="str">
        <f>IFERROR('2　基本情報＿サービス回数'!I20/'1　基本情報＿利用者'!I20,"")</f>
        <v/>
      </c>
      <c r="J155" s="189" t="str">
        <f>IFERROR('2　基本情報＿サービス回数'!J20/'1　基本情報＿利用者'!J20,"")</f>
        <v/>
      </c>
      <c r="K155" s="189" t="str">
        <f>IFERROR('2　基本情報＿サービス回数'!K20/'1　基本情報＿利用者'!K20,"")</f>
        <v/>
      </c>
      <c r="L155" s="189" t="str">
        <f>IFERROR('2　基本情報＿サービス回数'!L20/'1　基本情報＿利用者'!L20,"")</f>
        <v/>
      </c>
      <c r="M155" s="189" t="str">
        <f>IFERROR('2　基本情報＿サービス回数'!M20/'1　基本情報＿利用者'!M20,"")</f>
        <v/>
      </c>
      <c r="N155" s="189" t="str">
        <f t="shared" si="13"/>
        <v>-</v>
      </c>
      <c r="O155" s="106"/>
    </row>
    <row r="156" spans="1:15" s="63" customFormat="1" ht="21" customHeight="1" x14ac:dyDescent="0.2">
      <c r="A156" s="405" t="s">
        <v>449</v>
      </c>
      <c r="B156" s="189" t="str">
        <f>IFERROR('2　基本情報＿サービス回数'!B21/'1　基本情報＿利用者'!B21,"")</f>
        <v/>
      </c>
      <c r="C156" s="189" t="str">
        <f>IFERROR('2　基本情報＿サービス回数'!C21/'1　基本情報＿利用者'!C21,"")</f>
        <v/>
      </c>
      <c r="D156" s="189" t="str">
        <f>IFERROR('2　基本情報＿サービス回数'!D21/'1　基本情報＿利用者'!D21,"")</f>
        <v/>
      </c>
      <c r="E156" s="189" t="str">
        <f>IFERROR('2　基本情報＿サービス回数'!E21/'1　基本情報＿利用者'!E21,"")</f>
        <v/>
      </c>
      <c r="F156" s="189" t="str">
        <f>IFERROR('2　基本情報＿サービス回数'!F21/'1　基本情報＿利用者'!F21,"")</f>
        <v/>
      </c>
      <c r="G156" s="189" t="str">
        <f>IFERROR('2　基本情報＿サービス回数'!G21/'1　基本情報＿利用者'!G21,"")</f>
        <v/>
      </c>
      <c r="H156" s="189" t="str">
        <f>IFERROR('2　基本情報＿サービス回数'!H21/'1　基本情報＿利用者'!H21,"")</f>
        <v/>
      </c>
      <c r="I156" s="189" t="str">
        <f>IFERROR('2　基本情報＿サービス回数'!I21/'1　基本情報＿利用者'!I21,"")</f>
        <v/>
      </c>
      <c r="J156" s="189" t="str">
        <f>IFERROR('2　基本情報＿サービス回数'!J21/'1　基本情報＿利用者'!J21,"")</f>
        <v/>
      </c>
      <c r="K156" s="189" t="str">
        <f>IFERROR('2　基本情報＿サービス回数'!K21/'1　基本情報＿利用者'!K21,"")</f>
        <v/>
      </c>
      <c r="L156" s="189" t="str">
        <f>IFERROR('2　基本情報＿サービス回数'!L21/'1　基本情報＿利用者'!L21,"")</f>
        <v/>
      </c>
      <c r="M156" s="189" t="str">
        <f>IFERROR('2　基本情報＿サービス回数'!M21/'1　基本情報＿利用者'!M21,"")</f>
        <v/>
      </c>
      <c r="N156" s="189" t="str">
        <f t="shared" si="13"/>
        <v>-</v>
      </c>
      <c r="O156" s="106"/>
    </row>
    <row r="157" spans="1:15" s="63" customFormat="1" ht="15" customHeight="1" x14ac:dyDescent="0.2">
      <c r="A157" s="11"/>
      <c r="B157" s="150"/>
      <c r="C157" s="150"/>
      <c r="D157" s="150"/>
      <c r="E157" s="150"/>
      <c r="F157" s="150"/>
      <c r="G157" s="150"/>
      <c r="H157" s="150"/>
      <c r="I157" s="150"/>
      <c r="J157" s="150"/>
      <c r="K157" s="150"/>
      <c r="L157" s="150"/>
      <c r="M157" s="150"/>
      <c r="N157" s="150"/>
      <c r="O157" s="106"/>
    </row>
    <row r="158" spans="1:15" s="63" customFormat="1" ht="31.5" customHeight="1" x14ac:dyDescent="0.2">
      <c r="A158" s="265" t="s">
        <v>345</v>
      </c>
      <c r="B158" s="303" t="s">
        <v>7</v>
      </c>
      <c r="C158" s="303" t="s">
        <v>8</v>
      </c>
      <c r="D158" s="303" t="s">
        <v>9</v>
      </c>
      <c r="E158" s="303" t="s">
        <v>11</v>
      </c>
      <c r="F158" s="303" t="s">
        <v>12</v>
      </c>
      <c r="G158" s="303" t="s">
        <v>13</v>
      </c>
      <c r="H158" s="303" t="s">
        <v>14</v>
      </c>
      <c r="I158" s="303" t="s">
        <v>15</v>
      </c>
      <c r="J158" s="303" t="s">
        <v>16</v>
      </c>
      <c r="K158" s="303" t="s">
        <v>17</v>
      </c>
      <c r="L158" s="303" t="s">
        <v>18</v>
      </c>
      <c r="M158" s="303" t="s">
        <v>19</v>
      </c>
      <c r="N158" s="174" t="s">
        <v>148</v>
      </c>
      <c r="O158" s="106"/>
    </row>
    <row r="159" spans="1:15" s="63" customFormat="1" ht="21" customHeight="1" x14ac:dyDescent="0.2">
      <c r="A159" s="220" t="s">
        <v>101</v>
      </c>
      <c r="B159" s="245" t="str">
        <f>IFERROR('2　基本情報＿サービス回数'!B24/'1　基本情報＿利用者'!B24,"")</f>
        <v/>
      </c>
      <c r="C159" s="245" t="str">
        <f>IFERROR('2　基本情報＿サービス回数'!C24/'1　基本情報＿利用者'!C24,"")</f>
        <v/>
      </c>
      <c r="D159" s="245" t="str">
        <f>IFERROR('2　基本情報＿サービス回数'!D24/'1　基本情報＿利用者'!D24,"")</f>
        <v/>
      </c>
      <c r="E159" s="245" t="str">
        <f>IFERROR('2　基本情報＿サービス回数'!E24/'1　基本情報＿利用者'!E24,"")</f>
        <v/>
      </c>
      <c r="F159" s="245" t="str">
        <f>IFERROR('2　基本情報＿サービス回数'!F24/'1　基本情報＿利用者'!F24,"")</f>
        <v/>
      </c>
      <c r="G159" s="245" t="str">
        <f>IFERROR('2　基本情報＿サービス回数'!G24/'1　基本情報＿利用者'!G24,"")</f>
        <v/>
      </c>
      <c r="H159" s="245" t="str">
        <f>IFERROR('2　基本情報＿サービス回数'!H24/'1　基本情報＿利用者'!H24,"")</f>
        <v/>
      </c>
      <c r="I159" s="245" t="str">
        <f>IFERROR('2　基本情報＿サービス回数'!I24/'1　基本情報＿利用者'!I24,"")</f>
        <v/>
      </c>
      <c r="J159" s="245" t="str">
        <f>IFERROR('2　基本情報＿サービス回数'!J24/'1　基本情報＿利用者'!J24,"")</f>
        <v/>
      </c>
      <c r="K159" s="245" t="str">
        <f>IFERROR('2　基本情報＿サービス回数'!K24/'1　基本情報＿利用者'!K24,"")</f>
        <v/>
      </c>
      <c r="L159" s="245" t="str">
        <f>IFERROR('2　基本情報＿サービス回数'!L24/'1　基本情報＿利用者'!L24,"")</f>
        <v/>
      </c>
      <c r="M159" s="245" t="str">
        <f>IFERROR('2　基本情報＿サービス回数'!M24/'1　基本情報＿利用者'!M24,"")</f>
        <v/>
      </c>
      <c r="N159" s="189" t="str">
        <f t="shared" ref="N159:N161" si="14">IFERROR(AVERAGEIF(B159:M159,"&lt;&gt;0"),"-")</f>
        <v>-</v>
      </c>
      <c r="O159" s="106"/>
    </row>
    <row r="160" spans="1:15" s="63" customFormat="1" ht="21" customHeight="1" x14ac:dyDescent="0.2">
      <c r="A160" s="220" t="s">
        <v>91</v>
      </c>
      <c r="B160" s="245" t="str">
        <f>IFERROR('2　基本情報＿サービス回数'!B25/'1　基本情報＿利用者'!B25,"")</f>
        <v/>
      </c>
      <c r="C160" s="245" t="str">
        <f>IFERROR('2　基本情報＿サービス回数'!C25/'1　基本情報＿利用者'!C25,"")</f>
        <v/>
      </c>
      <c r="D160" s="245" t="str">
        <f>IFERROR('2　基本情報＿サービス回数'!D25/'1　基本情報＿利用者'!D25,"")</f>
        <v/>
      </c>
      <c r="E160" s="245" t="str">
        <f>IFERROR('2　基本情報＿サービス回数'!E25/'1　基本情報＿利用者'!E25,"")</f>
        <v/>
      </c>
      <c r="F160" s="245" t="str">
        <f>IFERROR('2　基本情報＿サービス回数'!F25/'1　基本情報＿利用者'!F25,"")</f>
        <v/>
      </c>
      <c r="G160" s="245" t="str">
        <f>IFERROR('2　基本情報＿サービス回数'!G25/'1　基本情報＿利用者'!G25,"")</f>
        <v/>
      </c>
      <c r="H160" s="245" t="str">
        <f>IFERROR('2　基本情報＿サービス回数'!H25/'1　基本情報＿利用者'!H25,"")</f>
        <v/>
      </c>
      <c r="I160" s="245" t="str">
        <f>IFERROR('2　基本情報＿サービス回数'!I25/'1　基本情報＿利用者'!I25,"")</f>
        <v/>
      </c>
      <c r="J160" s="245" t="str">
        <f>IFERROR('2　基本情報＿サービス回数'!J25/'1　基本情報＿利用者'!J25,"")</f>
        <v/>
      </c>
      <c r="K160" s="245" t="str">
        <f>IFERROR('2　基本情報＿サービス回数'!K25/'1　基本情報＿利用者'!K25,"")</f>
        <v/>
      </c>
      <c r="L160" s="245" t="str">
        <f>IFERROR('2　基本情報＿サービス回数'!L25/'1　基本情報＿利用者'!L25,"")</f>
        <v/>
      </c>
      <c r="M160" s="245" t="str">
        <f>IFERROR('2　基本情報＿サービス回数'!M25/'1　基本情報＿利用者'!M25,"")</f>
        <v/>
      </c>
      <c r="N160" s="189" t="str">
        <f t="shared" si="14"/>
        <v>-</v>
      </c>
      <c r="O160" s="106"/>
    </row>
    <row r="161" spans="1:17" s="63" customFormat="1" ht="21" customHeight="1" x14ac:dyDescent="0.2">
      <c r="A161" s="220" t="s">
        <v>92</v>
      </c>
      <c r="B161" s="245" t="str">
        <f>IFERROR('2　基本情報＿サービス回数'!B26/'1　基本情報＿利用者'!B26,"")</f>
        <v/>
      </c>
      <c r="C161" s="245" t="str">
        <f>IFERROR('2　基本情報＿サービス回数'!C26/'1　基本情報＿利用者'!C26,"")</f>
        <v/>
      </c>
      <c r="D161" s="245" t="str">
        <f>IFERROR('2　基本情報＿サービス回数'!D26/'1　基本情報＿利用者'!D26,"")</f>
        <v/>
      </c>
      <c r="E161" s="245" t="str">
        <f>IFERROR('2　基本情報＿サービス回数'!E26/'1　基本情報＿利用者'!E26,"")</f>
        <v/>
      </c>
      <c r="F161" s="245" t="str">
        <f>IFERROR('2　基本情報＿サービス回数'!F26/'1　基本情報＿利用者'!F26,"")</f>
        <v/>
      </c>
      <c r="G161" s="245" t="str">
        <f>IFERROR('2　基本情報＿サービス回数'!G26/'1　基本情報＿利用者'!G26,"")</f>
        <v/>
      </c>
      <c r="H161" s="245" t="str">
        <f>IFERROR('2　基本情報＿サービス回数'!H26/'1　基本情報＿利用者'!H26,"")</f>
        <v/>
      </c>
      <c r="I161" s="245" t="str">
        <f>IFERROR('2　基本情報＿サービス回数'!I26/'1　基本情報＿利用者'!I26,"")</f>
        <v/>
      </c>
      <c r="J161" s="245" t="str">
        <f>IFERROR('2　基本情報＿サービス回数'!J26/'1　基本情報＿利用者'!J26,"")</f>
        <v/>
      </c>
      <c r="K161" s="245" t="str">
        <f>IFERROR('2　基本情報＿サービス回数'!K26/'1　基本情報＿利用者'!K26,"")</f>
        <v/>
      </c>
      <c r="L161" s="245" t="str">
        <f>IFERROR('2　基本情報＿サービス回数'!L26/'1　基本情報＿利用者'!L26,"")</f>
        <v/>
      </c>
      <c r="M161" s="245" t="str">
        <f>IFERROR('2　基本情報＿サービス回数'!M26/'1　基本情報＿利用者'!M26,"")</f>
        <v/>
      </c>
      <c r="N161" s="189" t="str">
        <f t="shared" si="14"/>
        <v>-</v>
      </c>
      <c r="O161" s="106"/>
    </row>
    <row r="162" spans="1:17" s="63" customFormat="1" ht="21" customHeight="1" x14ac:dyDescent="0.2">
      <c r="A162" s="216" t="s">
        <v>103</v>
      </c>
      <c r="B162" s="189" t="str">
        <f>IFERROR('2　基本情報＿サービス回数'!B27/'1　基本情報＿利用者'!B27,"")</f>
        <v/>
      </c>
      <c r="C162" s="189" t="str">
        <f>IFERROR('2　基本情報＿サービス回数'!C27/'1　基本情報＿利用者'!C27,"")</f>
        <v/>
      </c>
      <c r="D162" s="189" t="str">
        <f>IFERROR('2　基本情報＿サービス回数'!D27/'1　基本情報＿利用者'!D27,"")</f>
        <v/>
      </c>
      <c r="E162" s="189" t="str">
        <f>IFERROR('2　基本情報＿サービス回数'!E27/'1　基本情報＿利用者'!E27,"")</f>
        <v/>
      </c>
      <c r="F162" s="189" t="str">
        <f>IFERROR('2　基本情報＿サービス回数'!F27/'1　基本情報＿利用者'!F27,"")</f>
        <v/>
      </c>
      <c r="G162" s="189" t="str">
        <f>IFERROR('2　基本情報＿サービス回数'!G27/'1　基本情報＿利用者'!G27,"")</f>
        <v/>
      </c>
      <c r="H162" s="189" t="str">
        <f>IFERROR('2　基本情報＿サービス回数'!H27/'1　基本情報＿利用者'!H27,"")</f>
        <v/>
      </c>
      <c r="I162" s="189" t="str">
        <f>IFERROR('2　基本情報＿サービス回数'!I27/'1　基本情報＿利用者'!I27,"")</f>
        <v/>
      </c>
      <c r="J162" s="189" t="str">
        <f>IFERROR('2　基本情報＿サービス回数'!J27/'1　基本情報＿利用者'!J27,"")</f>
        <v/>
      </c>
      <c r="K162" s="189" t="str">
        <f>IFERROR('2　基本情報＿サービス回数'!K27/'1　基本情報＿利用者'!K27,"")</f>
        <v/>
      </c>
      <c r="L162" s="189" t="str">
        <f>IFERROR('2　基本情報＿サービス回数'!L27/'1　基本情報＿利用者'!L27,"")</f>
        <v/>
      </c>
      <c r="M162" s="189" t="str">
        <f>IFERROR('2　基本情報＿サービス回数'!M27/'1　基本情報＿利用者'!M27,"")</f>
        <v/>
      </c>
      <c r="N162" s="189" t="str">
        <f>IFERROR(AVERAGEIF(B162:M162,"&lt;&gt;0"),"-")</f>
        <v>-</v>
      </c>
      <c r="O162" s="106"/>
    </row>
    <row r="163" spans="1:17" s="63" customFormat="1" ht="5.25" customHeight="1" x14ac:dyDescent="0.2">
      <c r="A163" s="149"/>
      <c r="B163" s="151"/>
      <c r="C163" s="151"/>
      <c r="D163" s="151"/>
      <c r="E163" s="151"/>
      <c r="F163" s="151"/>
      <c r="G163" s="151"/>
      <c r="H163" s="151"/>
      <c r="I163" s="151"/>
      <c r="J163" s="151"/>
      <c r="K163" s="151"/>
      <c r="L163" s="151"/>
      <c r="M163" s="151"/>
      <c r="N163" s="151"/>
      <c r="O163" s="106"/>
    </row>
    <row r="164" spans="1:17" s="44" customFormat="1" ht="9.75" customHeight="1" x14ac:dyDescent="0.2">
      <c r="O164" s="46"/>
    </row>
    <row r="165" spans="1:17" s="44" customFormat="1" ht="37.5" customHeight="1" x14ac:dyDescent="0.2">
      <c r="A165" s="265" t="s">
        <v>343</v>
      </c>
      <c r="B165" s="197" t="s">
        <v>7</v>
      </c>
      <c r="C165" s="303" t="s">
        <v>8</v>
      </c>
      <c r="D165" s="303" t="s">
        <v>9</v>
      </c>
      <c r="E165" s="303" t="s">
        <v>11</v>
      </c>
      <c r="F165" s="303" t="s">
        <v>12</v>
      </c>
      <c r="G165" s="303" t="s">
        <v>13</v>
      </c>
      <c r="H165" s="303" t="s">
        <v>14</v>
      </c>
      <c r="I165" s="303" t="s">
        <v>15</v>
      </c>
      <c r="J165" s="303" t="s">
        <v>16</v>
      </c>
      <c r="K165" s="303" t="s">
        <v>17</v>
      </c>
      <c r="L165" s="303" t="s">
        <v>18</v>
      </c>
      <c r="M165" s="303" t="s">
        <v>19</v>
      </c>
      <c r="N165" s="174" t="s">
        <v>148</v>
      </c>
      <c r="O165" s="46"/>
    </row>
    <row r="166" spans="1:17" s="44" customFormat="1" ht="35.25" customHeight="1" x14ac:dyDescent="0.2">
      <c r="A166" s="269" t="s">
        <v>346</v>
      </c>
      <c r="B166" s="245" t="str">
        <f>IFERROR(((B$5+B$6+B$7)/B$97),"")</f>
        <v/>
      </c>
      <c r="C166" s="245" t="str">
        <f t="shared" ref="C166:M166" si="15">IFERROR(((C$5+C$6+C$7)/C$97),"")</f>
        <v/>
      </c>
      <c r="D166" s="245" t="str">
        <f t="shared" si="15"/>
        <v/>
      </c>
      <c r="E166" s="245" t="str">
        <f t="shared" si="15"/>
        <v/>
      </c>
      <c r="F166" s="245" t="str">
        <f t="shared" si="15"/>
        <v/>
      </c>
      <c r="G166" s="245" t="str">
        <f t="shared" si="15"/>
        <v/>
      </c>
      <c r="H166" s="245" t="str">
        <f t="shared" si="15"/>
        <v/>
      </c>
      <c r="I166" s="245" t="str">
        <f t="shared" si="15"/>
        <v/>
      </c>
      <c r="J166" s="245" t="str">
        <f t="shared" si="15"/>
        <v/>
      </c>
      <c r="K166" s="245" t="str">
        <f t="shared" si="15"/>
        <v/>
      </c>
      <c r="L166" s="245" t="str">
        <f t="shared" si="15"/>
        <v/>
      </c>
      <c r="M166" s="245" t="str">
        <f t="shared" si="15"/>
        <v/>
      </c>
      <c r="N166" s="189" t="str">
        <f t="shared" ref="N166:N171" si="16">IFERROR(AVERAGEIF(B166:M166,"&lt;&gt;0"),"-")</f>
        <v>-</v>
      </c>
      <c r="O166" s="39" t="s">
        <v>269</v>
      </c>
      <c r="P166" s="130"/>
      <c r="Q166" s="63"/>
    </row>
    <row r="167" spans="1:17" s="44" customFormat="1" ht="35.25" customHeight="1" x14ac:dyDescent="0.2">
      <c r="A167" s="269" t="s">
        <v>347</v>
      </c>
      <c r="B167" s="245" t="str">
        <f>IFERROR(((B$5+B$6+B$7)/B$99),"")</f>
        <v/>
      </c>
      <c r="C167" s="245" t="str">
        <f t="shared" ref="C167:M167" si="17">IFERROR(((C$5+C$6+C$7)/C$99),"")</f>
        <v/>
      </c>
      <c r="D167" s="245" t="str">
        <f t="shared" si="17"/>
        <v/>
      </c>
      <c r="E167" s="245" t="str">
        <f t="shared" si="17"/>
        <v/>
      </c>
      <c r="F167" s="245" t="str">
        <f t="shared" si="17"/>
        <v/>
      </c>
      <c r="G167" s="245" t="str">
        <f t="shared" si="17"/>
        <v/>
      </c>
      <c r="H167" s="245" t="str">
        <f t="shared" si="17"/>
        <v/>
      </c>
      <c r="I167" s="245" t="str">
        <f t="shared" si="17"/>
        <v/>
      </c>
      <c r="J167" s="245" t="str">
        <f t="shared" si="17"/>
        <v/>
      </c>
      <c r="K167" s="245" t="str">
        <f t="shared" si="17"/>
        <v/>
      </c>
      <c r="L167" s="245" t="str">
        <f t="shared" si="17"/>
        <v/>
      </c>
      <c r="M167" s="245" t="str">
        <f t="shared" si="17"/>
        <v/>
      </c>
      <c r="N167" s="189" t="str">
        <f t="shared" si="16"/>
        <v>-</v>
      </c>
      <c r="O167" s="39" t="s">
        <v>269</v>
      </c>
      <c r="P167" s="130"/>
      <c r="Q167" s="63"/>
    </row>
    <row r="168" spans="1:17" s="44" customFormat="1" ht="35.25" customHeight="1" x14ac:dyDescent="0.2">
      <c r="A168" s="269" t="s">
        <v>348</v>
      </c>
      <c r="B168" s="245" t="str">
        <f t="shared" ref="B168:M168" si="18">IFERROR((B$8/B$97),"")</f>
        <v/>
      </c>
      <c r="C168" s="245" t="str">
        <f t="shared" si="18"/>
        <v/>
      </c>
      <c r="D168" s="245" t="str">
        <f t="shared" si="18"/>
        <v/>
      </c>
      <c r="E168" s="245" t="str">
        <f t="shared" si="18"/>
        <v/>
      </c>
      <c r="F168" s="245" t="str">
        <f t="shared" si="18"/>
        <v/>
      </c>
      <c r="G168" s="245" t="str">
        <f t="shared" si="18"/>
        <v/>
      </c>
      <c r="H168" s="245" t="str">
        <f t="shared" si="18"/>
        <v/>
      </c>
      <c r="I168" s="245" t="str">
        <f t="shared" si="18"/>
        <v/>
      </c>
      <c r="J168" s="245" t="str">
        <f t="shared" si="18"/>
        <v/>
      </c>
      <c r="K168" s="245" t="str">
        <f t="shared" si="18"/>
        <v/>
      </c>
      <c r="L168" s="245" t="str">
        <f t="shared" si="18"/>
        <v/>
      </c>
      <c r="M168" s="245" t="str">
        <f t="shared" si="18"/>
        <v/>
      </c>
      <c r="N168" s="189" t="str">
        <f t="shared" si="16"/>
        <v>-</v>
      </c>
      <c r="O168" s="39" t="s">
        <v>474</v>
      </c>
    </row>
    <row r="169" spans="1:17" s="44" customFormat="1" ht="35.25" customHeight="1" x14ac:dyDescent="0.2">
      <c r="A169" s="269" t="s">
        <v>349</v>
      </c>
      <c r="B169" s="245" t="str">
        <f t="shared" ref="B169:M169" si="19">IFERROR((B$8/B$99),"")</f>
        <v/>
      </c>
      <c r="C169" s="245" t="str">
        <f t="shared" si="19"/>
        <v/>
      </c>
      <c r="D169" s="245" t="str">
        <f t="shared" si="19"/>
        <v/>
      </c>
      <c r="E169" s="245" t="str">
        <f t="shared" si="19"/>
        <v/>
      </c>
      <c r="F169" s="245" t="str">
        <f t="shared" si="19"/>
        <v/>
      </c>
      <c r="G169" s="245" t="str">
        <f t="shared" si="19"/>
        <v/>
      </c>
      <c r="H169" s="245" t="str">
        <f t="shared" si="19"/>
        <v/>
      </c>
      <c r="I169" s="245" t="str">
        <f t="shared" si="19"/>
        <v/>
      </c>
      <c r="J169" s="245" t="str">
        <f t="shared" si="19"/>
        <v/>
      </c>
      <c r="K169" s="245" t="str">
        <f t="shared" si="19"/>
        <v/>
      </c>
      <c r="L169" s="245" t="str">
        <f t="shared" si="19"/>
        <v/>
      </c>
      <c r="M169" s="245" t="str">
        <f t="shared" si="19"/>
        <v/>
      </c>
      <c r="N169" s="189" t="str">
        <f t="shared" si="16"/>
        <v>-</v>
      </c>
      <c r="O169" s="39" t="s">
        <v>474</v>
      </c>
    </row>
    <row r="170" spans="1:17" s="44" customFormat="1" ht="35.25" customHeight="1" x14ac:dyDescent="0.2">
      <c r="A170" s="269" t="s">
        <v>350</v>
      </c>
      <c r="B170" s="245" t="str">
        <f t="shared" ref="B170:M170" si="20">IFERROR(((B$9)/B$97),"")</f>
        <v/>
      </c>
      <c r="C170" s="245" t="str">
        <f t="shared" si="20"/>
        <v/>
      </c>
      <c r="D170" s="245" t="str">
        <f t="shared" si="20"/>
        <v/>
      </c>
      <c r="E170" s="245" t="str">
        <f t="shared" si="20"/>
        <v/>
      </c>
      <c r="F170" s="245" t="str">
        <f t="shared" si="20"/>
        <v/>
      </c>
      <c r="G170" s="245" t="str">
        <f t="shared" si="20"/>
        <v/>
      </c>
      <c r="H170" s="245" t="str">
        <f t="shared" si="20"/>
        <v/>
      </c>
      <c r="I170" s="245" t="str">
        <f t="shared" si="20"/>
        <v/>
      </c>
      <c r="J170" s="245" t="str">
        <f t="shared" si="20"/>
        <v/>
      </c>
      <c r="K170" s="245" t="str">
        <f t="shared" si="20"/>
        <v/>
      </c>
      <c r="L170" s="245" t="str">
        <f t="shared" si="20"/>
        <v/>
      </c>
      <c r="M170" s="245" t="str">
        <f t="shared" si="20"/>
        <v/>
      </c>
      <c r="N170" s="189" t="str">
        <f t="shared" si="16"/>
        <v>-</v>
      </c>
      <c r="O170" s="46"/>
      <c r="P170" s="130"/>
    </row>
    <row r="171" spans="1:17" s="44" customFormat="1" ht="35.25" customHeight="1" x14ac:dyDescent="0.2">
      <c r="A171" s="269" t="s">
        <v>351</v>
      </c>
      <c r="B171" s="245" t="str">
        <f t="shared" ref="B171:M171" si="21">IFERROR(((B$9)/B$99),"")</f>
        <v/>
      </c>
      <c r="C171" s="245" t="str">
        <f t="shared" si="21"/>
        <v/>
      </c>
      <c r="D171" s="245" t="str">
        <f t="shared" si="21"/>
        <v/>
      </c>
      <c r="E171" s="245" t="str">
        <f t="shared" si="21"/>
        <v/>
      </c>
      <c r="F171" s="245" t="str">
        <f t="shared" si="21"/>
        <v/>
      </c>
      <c r="G171" s="245" t="str">
        <f t="shared" si="21"/>
        <v/>
      </c>
      <c r="H171" s="245" t="str">
        <f t="shared" si="21"/>
        <v/>
      </c>
      <c r="I171" s="245" t="str">
        <f t="shared" si="21"/>
        <v/>
      </c>
      <c r="J171" s="245" t="str">
        <f t="shared" si="21"/>
        <v/>
      </c>
      <c r="K171" s="245" t="str">
        <f t="shared" si="21"/>
        <v/>
      </c>
      <c r="L171" s="245" t="str">
        <f t="shared" si="21"/>
        <v/>
      </c>
      <c r="M171" s="245" t="str">
        <f t="shared" si="21"/>
        <v/>
      </c>
      <c r="N171" s="189" t="str">
        <f t="shared" si="16"/>
        <v>-</v>
      </c>
      <c r="O171" s="46"/>
      <c r="P171" s="130"/>
    </row>
    <row r="172" spans="1:17" s="44" customFormat="1" ht="12.75" customHeight="1" x14ac:dyDescent="0.2">
      <c r="A172" s="122"/>
      <c r="B172" s="172"/>
      <c r="C172" s="172"/>
      <c r="D172" s="172"/>
      <c r="E172" s="172"/>
      <c r="F172" s="172"/>
      <c r="G172" s="172"/>
      <c r="H172" s="172"/>
      <c r="I172" s="172"/>
      <c r="J172" s="172"/>
      <c r="K172" s="172"/>
      <c r="L172" s="172"/>
      <c r="M172" s="172"/>
      <c r="N172" s="172"/>
      <c r="O172" s="46"/>
    </row>
    <row r="173" spans="1:17" s="44" customFormat="1" ht="35.25" customHeight="1" x14ac:dyDescent="0.2">
      <c r="A173" s="265" t="s">
        <v>344</v>
      </c>
      <c r="B173" s="198" t="s">
        <v>7</v>
      </c>
      <c r="C173" s="174" t="s">
        <v>8</v>
      </c>
      <c r="D173" s="174" t="s">
        <v>9</v>
      </c>
      <c r="E173" s="174" t="s">
        <v>11</v>
      </c>
      <c r="F173" s="174" t="s">
        <v>12</v>
      </c>
      <c r="G173" s="174" t="s">
        <v>13</v>
      </c>
      <c r="H173" s="174" t="s">
        <v>14</v>
      </c>
      <c r="I173" s="174" t="s">
        <v>15</v>
      </c>
      <c r="J173" s="174" t="s">
        <v>16</v>
      </c>
      <c r="K173" s="174" t="s">
        <v>17</v>
      </c>
      <c r="L173" s="174" t="s">
        <v>18</v>
      </c>
      <c r="M173" s="174" t="s">
        <v>19</v>
      </c>
      <c r="N173" s="174" t="s">
        <v>148</v>
      </c>
      <c r="O173" s="46"/>
    </row>
    <row r="174" spans="1:17" s="44" customFormat="1" ht="35.25" customHeight="1" x14ac:dyDescent="0.2">
      <c r="A174" s="269" t="s">
        <v>357</v>
      </c>
      <c r="B174" s="245" t="str">
        <f t="shared" ref="B174:M174" si="22">IFERROR(((B47+B48+B49)/B$97),"")</f>
        <v/>
      </c>
      <c r="C174" s="245" t="str">
        <f t="shared" si="22"/>
        <v/>
      </c>
      <c r="D174" s="245" t="str">
        <f t="shared" si="22"/>
        <v/>
      </c>
      <c r="E174" s="245" t="str">
        <f t="shared" si="22"/>
        <v/>
      </c>
      <c r="F174" s="245" t="str">
        <f t="shared" si="22"/>
        <v/>
      </c>
      <c r="G174" s="245" t="str">
        <f t="shared" si="22"/>
        <v/>
      </c>
      <c r="H174" s="245" t="str">
        <f t="shared" si="22"/>
        <v/>
      </c>
      <c r="I174" s="245" t="str">
        <f t="shared" si="22"/>
        <v/>
      </c>
      <c r="J174" s="245" t="str">
        <f t="shared" si="22"/>
        <v/>
      </c>
      <c r="K174" s="245" t="str">
        <f t="shared" si="22"/>
        <v/>
      </c>
      <c r="L174" s="245" t="str">
        <f t="shared" si="22"/>
        <v/>
      </c>
      <c r="M174" s="245" t="str">
        <f t="shared" si="22"/>
        <v/>
      </c>
      <c r="N174" s="189" t="str">
        <f t="shared" ref="N174:N179" si="23">IFERROR(AVERAGEIF(B174:M174,"&lt;&gt;0"),"-")</f>
        <v>-</v>
      </c>
      <c r="O174" s="39" t="s">
        <v>269</v>
      </c>
      <c r="P174" s="130"/>
      <c r="Q174" s="63"/>
    </row>
    <row r="175" spans="1:17" s="44" customFormat="1" ht="35.25" customHeight="1" x14ac:dyDescent="0.2">
      <c r="A175" s="269" t="s">
        <v>352</v>
      </c>
      <c r="B175" s="245" t="str">
        <f t="shared" ref="B175:M175" si="24">IFERROR(((B47+B48+B49)/B$99),"")</f>
        <v/>
      </c>
      <c r="C175" s="245" t="str">
        <f t="shared" si="24"/>
        <v/>
      </c>
      <c r="D175" s="245" t="str">
        <f t="shared" si="24"/>
        <v/>
      </c>
      <c r="E175" s="245" t="str">
        <f t="shared" si="24"/>
        <v/>
      </c>
      <c r="F175" s="245" t="str">
        <f t="shared" si="24"/>
        <v/>
      </c>
      <c r="G175" s="245" t="str">
        <f t="shared" si="24"/>
        <v/>
      </c>
      <c r="H175" s="245" t="str">
        <f t="shared" si="24"/>
        <v/>
      </c>
      <c r="I175" s="245" t="str">
        <f t="shared" si="24"/>
        <v/>
      </c>
      <c r="J175" s="245" t="str">
        <f t="shared" si="24"/>
        <v/>
      </c>
      <c r="K175" s="245" t="str">
        <f t="shared" si="24"/>
        <v/>
      </c>
      <c r="L175" s="245" t="str">
        <f t="shared" si="24"/>
        <v/>
      </c>
      <c r="M175" s="245" t="str">
        <f t="shared" si="24"/>
        <v/>
      </c>
      <c r="N175" s="189" t="str">
        <f t="shared" si="23"/>
        <v>-</v>
      </c>
      <c r="O175" s="39" t="s">
        <v>269</v>
      </c>
      <c r="P175" s="130"/>
      <c r="Q175" s="63"/>
    </row>
    <row r="176" spans="1:17" s="44" customFormat="1" ht="35.25" customHeight="1" x14ac:dyDescent="0.2">
      <c r="A176" s="269" t="s">
        <v>353</v>
      </c>
      <c r="B176" s="245" t="str">
        <f t="shared" ref="B176:M176" si="25">IFERROR((B50/B$97),"")</f>
        <v/>
      </c>
      <c r="C176" s="245" t="str">
        <f t="shared" si="25"/>
        <v/>
      </c>
      <c r="D176" s="245" t="str">
        <f t="shared" si="25"/>
        <v/>
      </c>
      <c r="E176" s="245" t="str">
        <f t="shared" si="25"/>
        <v/>
      </c>
      <c r="F176" s="245" t="str">
        <f t="shared" si="25"/>
        <v/>
      </c>
      <c r="G176" s="245" t="str">
        <f t="shared" si="25"/>
        <v/>
      </c>
      <c r="H176" s="245" t="str">
        <f t="shared" si="25"/>
        <v/>
      </c>
      <c r="I176" s="245" t="str">
        <f t="shared" si="25"/>
        <v/>
      </c>
      <c r="J176" s="245" t="str">
        <f t="shared" si="25"/>
        <v/>
      </c>
      <c r="K176" s="245" t="str">
        <f t="shared" si="25"/>
        <v/>
      </c>
      <c r="L176" s="245" t="str">
        <f t="shared" si="25"/>
        <v/>
      </c>
      <c r="M176" s="245" t="str">
        <f t="shared" si="25"/>
        <v/>
      </c>
      <c r="N176" s="189" t="str">
        <f t="shared" si="23"/>
        <v>-</v>
      </c>
      <c r="O176" s="39" t="s">
        <v>474</v>
      </c>
    </row>
    <row r="177" spans="1:17" s="44" customFormat="1" ht="35.25" customHeight="1" x14ac:dyDescent="0.2">
      <c r="A177" s="269" t="s">
        <v>354</v>
      </c>
      <c r="B177" s="245" t="str">
        <f t="shared" ref="B177:M177" si="26">IFERROR((B50/B$99),"")</f>
        <v/>
      </c>
      <c r="C177" s="245" t="str">
        <f t="shared" si="26"/>
        <v/>
      </c>
      <c r="D177" s="245" t="str">
        <f t="shared" si="26"/>
        <v/>
      </c>
      <c r="E177" s="245" t="str">
        <f t="shared" si="26"/>
        <v/>
      </c>
      <c r="F177" s="245" t="str">
        <f t="shared" si="26"/>
        <v/>
      </c>
      <c r="G177" s="245" t="str">
        <f t="shared" si="26"/>
        <v/>
      </c>
      <c r="H177" s="245" t="str">
        <f t="shared" si="26"/>
        <v/>
      </c>
      <c r="I177" s="245" t="str">
        <f t="shared" si="26"/>
        <v/>
      </c>
      <c r="J177" s="245" t="str">
        <f t="shared" si="26"/>
        <v/>
      </c>
      <c r="K177" s="245" t="str">
        <f t="shared" si="26"/>
        <v/>
      </c>
      <c r="L177" s="245" t="str">
        <f t="shared" si="26"/>
        <v/>
      </c>
      <c r="M177" s="245" t="str">
        <f t="shared" si="26"/>
        <v/>
      </c>
      <c r="N177" s="189" t="str">
        <f t="shared" si="23"/>
        <v>-</v>
      </c>
      <c r="O177" s="39" t="s">
        <v>476</v>
      </c>
    </row>
    <row r="178" spans="1:17" s="44" customFormat="1" ht="35.25" customHeight="1" x14ac:dyDescent="0.2">
      <c r="A178" s="269" t="s">
        <v>355</v>
      </c>
      <c r="B178" s="245" t="str">
        <f t="shared" ref="B178:M178" si="27">IFERROR(((B51)/B$97),"")</f>
        <v/>
      </c>
      <c r="C178" s="245" t="str">
        <f t="shared" si="27"/>
        <v/>
      </c>
      <c r="D178" s="245" t="str">
        <f t="shared" si="27"/>
        <v/>
      </c>
      <c r="E178" s="245" t="str">
        <f t="shared" si="27"/>
        <v/>
      </c>
      <c r="F178" s="245" t="str">
        <f t="shared" si="27"/>
        <v/>
      </c>
      <c r="G178" s="245" t="str">
        <f t="shared" si="27"/>
        <v/>
      </c>
      <c r="H178" s="245" t="str">
        <f t="shared" si="27"/>
        <v/>
      </c>
      <c r="I178" s="245" t="str">
        <f t="shared" si="27"/>
        <v/>
      </c>
      <c r="J178" s="245" t="str">
        <f t="shared" si="27"/>
        <v/>
      </c>
      <c r="K178" s="245" t="str">
        <f t="shared" si="27"/>
        <v/>
      </c>
      <c r="L178" s="245" t="str">
        <f t="shared" si="27"/>
        <v/>
      </c>
      <c r="M178" s="245" t="str">
        <f t="shared" si="27"/>
        <v/>
      </c>
      <c r="N178" s="189" t="str">
        <f t="shared" si="23"/>
        <v>-</v>
      </c>
      <c r="O178" s="46"/>
    </row>
    <row r="179" spans="1:17" s="44" customFormat="1" ht="35.25" customHeight="1" x14ac:dyDescent="0.2">
      <c r="A179" s="269" t="s">
        <v>356</v>
      </c>
      <c r="B179" s="245" t="str">
        <f t="shared" ref="B179:M179" si="28">IFERROR(((B51)/B$99),"")</f>
        <v/>
      </c>
      <c r="C179" s="245" t="str">
        <f t="shared" si="28"/>
        <v/>
      </c>
      <c r="D179" s="245" t="str">
        <f t="shared" si="28"/>
        <v/>
      </c>
      <c r="E179" s="245" t="str">
        <f t="shared" si="28"/>
        <v/>
      </c>
      <c r="F179" s="245" t="str">
        <f t="shared" si="28"/>
        <v/>
      </c>
      <c r="G179" s="245" t="str">
        <f t="shared" si="28"/>
        <v/>
      </c>
      <c r="H179" s="245" t="str">
        <f t="shared" si="28"/>
        <v/>
      </c>
      <c r="I179" s="245" t="str">
        <f t="shared" si="28"/>
        <v/>
      </c>
      <c r="J179" s="245" t="str">
        <f t="shared" si="28"/>
        <v/>
      </c>
      <c r="K179" s="245" t="str">
        <f t="shared" si="28"/>
        <v/>
      </c>
      <c r="L179" s="245" t="str">
        <f t="shared" si="28"/>
        <v/>
      </c>
      <c r="M179" s="245" t="str">
        <f t="shared" si="28"/>
        <v/>
      </c>
      <c r="N179" s="189" t="str">
        <f t="shared" si="23"/>
        <v>-</v>
      </c>
      <c r="O179" s="46"/>
      <c r="P179" s="130"/>
    </row>
    <row r="180" spans="1:17" s="44" customFormat="1" ht="8.25" customHeight="1" x14ac:dyDescent="0.2">
      <c r="A180" s="122"/>
      <c r="B180" s="123"/>
      <c r="C180" s="123"/>
      <c r="D180" s="123"/>
      <c r="E180" s="123"/>
      <c r="F180" s="123"/>
      <c r="G180" s="123"/>
      <c r="H180" s="123"/>
      <c r="I180" s="123"/>
      <c r="J180" s="123"/>
      <c r="K180" s="123"/>
      <c r="L180" s="123"/>
      <c r="M180" s="123"/>
      <c r="N180" s="124"/>
      <c r="O180" s="46"/>
    </row>
    <row r="181" spans="1:17" s="63" customFormat="1" ht="38.25" customHeight="1" x14ac:dyDescent="0.2">
      <c r="A181" s="265" t="s">
        <v>361</v>
      </c>
      <c r="B181" s="198" t="s">
        <v>7</v>
      </c>
      <c r="C181" s="174" t="s">
        <v>8</v>
      </c>
      <c r="D181" s="174" t="s">
        <v>9</v>
      </c>
      <c r="E181" s="174" t="s">
        <v>11</v>
      </c>
      <c r="F181" s="174" t="s">
        <v>12</v>
      </c>
      <c r="G181" s="174" t="s">
        <v>13</v>
      </c>
      <c r="H181" s="174" t="s">
        <v>14</v>
      </c>
      <c r="I181" s="174" t="s">
        <v>15</v>
      </c>
      <c r="J181" s="174" t="s">
        <v>16</v>
      </c>
      <c r="K181" s="174" t="s">
        <v>17</v>
      </c>
      <c r="L181" s="174" t="s">
        <v>18</v>
      </c>
      <c r="M181" s="174" t="s">
        <v>19</v>
      </c>
      <c r="N181" s="174" t="s">
        <v>148</v>
      </c>
      <c r="O181" s="39"/>
    </row>
    <row r="182" spans="1:17" s="44" customFormat="1" ht="38.25" customHeight="1" x14ac:dyDescent="0.2">
      <c r="A182" s="269" t="s">
        <v>407</v>
      </c>
      <c r="B182" s="243" t="str">
        <f t="shared" ref="B182:M182" si="29">IFERROR(((B119)/B$97),"")</f>
        <v/>
      </c>
      <c r="C182" s="243" t="str">
        <f t="shared" si="29"/>
        <v/>
      </c>
      <c r="D182" s="243" t="str">
        <f t="shared" si="29"/>
        <v/>
      </c>
      <c r="E182" s="243" t="str">
        <f t="shared" si="29"/>
        <v/>
      </c>
      <c r="F182" s="243" t="str">
        <f t="shared" si="29"/>
        <v/>
      </c>
      <c r="G182" s="243" t="str">
        <f t="shared" si="29"/>
        <v/>
      </c>
      <c r="H182" s="243" t="str">
        <f t="shared" si="29"/>
        <v/>
      </c>
      <c r="I182" s="243" t="str">
        <f t="shared" si="29"/>
        <v/>
      </c>
      <c r="J182" s="243" t="str">
        <f t="shared" si="29"/>
        <v/>
      </c>
      <c r="K182" s="243" t="str">
        <f t="shared" si="29"/>
        <v/>
      </c>
      <c r="L182" s="243" t="str">
        <f t="shared" si="29"/>
        <v/>
      </c>
      <c r="M182" s="243" t="str">
        <f t="shared" si="29"/>
        <v/>
      </c>
      <c r="N182" s="125" t="str">
        <f>IFERROR(AVERAGEIF(B182:M182,"&lt;&gt;0"),"-")</f>
        <v>-</v>
      </c>
      <c r="O182" s="39" t="s">
        <v>438</v>
      </c>
      <c r="P182" s="49"/>
      <c r="Q182" s="63"/>
    </row>
    <row r="183" spans="1:17" s="44" customFormat="1" ht="38.25" customHeight="1" x14ac:dyDescent="0.2">
      <c r="A183" s="269" t="s">
        <v>408</v>
      </c>
      <c r="B183" s="243" t="str">
        <f>IFERROR(((B119)/B$99),"")</f>
        <v/>
      </c>
      <c r="C183" s="243" t="str">
        <f t="shared" ref="C183:M183" si="30">IFERROR(((C119)/C$99),"")</f>
        <v/>
      </c>
      <c r="D183" s="243" t="str">
        <f t="shared" si="30"/>
        <v/>
      </c>
      <c r="E183" s="243" t="str">
        <f t="shared" si="30"/>
        <v/>
      </c>
      <c r="F183" s="243" t="str">
        <f t="shared" si="30"/>
        <v/>
      </c>
      <c r="G183" s="243" t="str">
        <f t="shared" si="30"/>
        <v/>
      </c>
      <c r="H183" s="243" t="str">
        <f t="shared" si="30"/>
        <v/>
      </c>
      <c r="I183" s="243" t="str">
        <f t="shared" si="30"/>
        <v/>
      </c>
      <c r="J183" s="243" t="str">
        <f t="shared" si="30"/>
        <v/>
      </c>
      <c r="K183" s="243" t="str">
        <f t="shared" si="30"/>
        <v/>
      </c>
      <c r="L183" s="243" t="str">
        <f t="shared" si="30"/>
        <v/>
      </c>
      <c r="M183" s="243" t="str">
        <f t="shared" si="30"/>
        <v/>
      </c>
      <c r="N183" s="125" t="str">
        <f t="shared" ref="N183:N189" si="31">IFERROR(AVERAGEIF(B183:M183,"&lt;&gt;0"),"-")</f>
        <v>-</v>
      </c>
      <c r="O183" s="39" t="s">
        <v>438</v>
      </c>
      <c r="P183" s="49"/>
      <c r="Q183" s="63"/>
    </row>
    <row r="184" spans="1:17" s="44" customFormat="1" ht="38.25" hidden="1" customHeight="1" x14ac:dyDescent="0.2">
      <c r="A184" s="281" t="s">
        <v>271</v>
      </c>
      <c r="B184" s="282" t="str">
        <f>IFERROR(((B123)/B$97),"")</f>
        <v/>
      </c>
      <c r="C184" s="282" t="str">
        <f t="shared" ref="C184:M184" si="32">IFERROR(((C123)/C$97),"")</f>
        <v/>
      </c>
      <c r="D184" s="282" t="str">
        <f t="shared" si="32"/>
        <v/>
      </c>
      <c r="E184" s="282" t="str">
        <f t="shared" si="32"/>
        <v/>
      </c>
      <c r="F184" s="282" t="str">
        <f t="shared" si="32"/>
        <v/>
      </c>
      <c r="G184" s="282" t="str">
        <f t="shared" si="32"/>
        <v/>
      </c>
      <c r="H184" s="282" t="str">
        <f t="shared" si="32"/>
        <v/>
      </c>
      <c r="I184" s="282" t="str">
        <f t="shared" si="32"/>
        <v/>
      </c>
      <c r="J184" s="282" t="str">
        <f t="shared" si="32"/>
        <v/>
      </c>
      <c r="K184" s="282" t="str">
        <f t="shared" si="32"/>
        <v/>
      </c>
      <c r="L184" s="282" t="str">
        <f t="shared" si="32"/>
        <v/>
      </c>
      <c r="M184" s="282" t="str">
        <f t="shared" si="32"/>
        <v/>
      </c>
      <c r="N184" s="125" t="str">
        <f t="shared" si="31"/>
        <v>-</v>
      </c>
      <c r="O184" s="39" t="s">
        <v>416</v>
      </c>
      <c r="P184" s="130"/>
    </row>
    <row r="185" spans="1:17" s="44" customFormat="1" ht="38.25" hidden="1" customHeight="1" x14ac:dyDescent="0.2">
      <c r="A185" s="281" t="s">
        <v>272</v>
      </c>
      <c r="B185" s="282" t="str">
        <f t="shared" ref="B185:M185" si="33">IFERROR(((B123)/B$99),"")</f>
        <v/>
      </c>
      <c r="C185" s="282" t="str">
        <f t="shared" si="33"/>
        <v/>
      </c>
      <c r="D185" s="282" t="str">
        <f t="shared" si="33"/>
        <v/>
      </c>
      <c r="E185" s="282" t="str">
        <f t="shared" si="33"/>
        <v/>
      </c>
      <c r="F185" s="282" t="str">
        <f t="shared" si="33"/>
        <v/>
      </c>
      <c r="G185" s="282" t="str">
        <f t="shared" si="33"/>
        <v/>
      </c>
      <c r="H185" s="282" t="str">
        <f t="shared" si="33"/>
        <v/>
      </c>
      <c r="I185" s="282" t="str">
        <f t="shared" si="33"/>
        <v/>
      </c>
      <c r="J185" s="282" t="str">
        <f t="shared" si="33"/>
        <v/>
      </c>
      <c r="K185" s="282" t="str">
        <f t="shared" si="33"/>
        <v/>
      </c>
      <c r="L185" s="282" t="str">
        <f t="shared" si="33"/>
        <v/>
      </c>
      <c r="M185" s="282" t="str">
        <f t="shared" si="33"/>
        <v/>
      </c>
      <c r="N185" s="125" t="str">
        <f t="shared" si="31"/>
        <v>-</v>
      </c>
      <c r="O185" s="39" t="s">
        <v>416</v>
      </c>
    </row>
    <row r="186" spans="1:17" s="44" customFormat="1" ht="38.25" customHeight="1" x14ac:dyDescent="0.2">
      <c r="A186" s="269" t="s">
        <v>409</v>
      </c>
      <c r="B186" s="243" t="str">
        <f>IFERROR(((B121)/B$97),"")</f>
        <v/>
      </c>
      <c r="C186" s="243" t="str">
        <f t="shared" ref="C186:M186" si="34">IFERROR(((C121)/C$97),"")</f>
        <v/>
      </c>
      <c r="D186" s="243" t="str">
        <f t="shared" si="34"/>
        <v/>
      </c>
      <c r="E186" s="243" t="str">
        <f t="shared" si="34"/>
        <v/>
      </c>
      <c r="F186" s="243" t="str">
        <f t="shared" si="34"/>
        <v/>
      </c>
      <c r="G186" s="243" t="str">
        <f t="shared" si="34"/>
        <v/>
      </c>
      <c r="H186" s="243" t="str">
        <f t="shared" si="34"/>
        <v/>
      </c>
      <c r="I186" s="243" t="str">
        <f t="shared" si="34"/>
        <v/>
      </c>
      <c r="J186" s="243" t="str">
        <f t="shared" si="34"/>
        <v/>
      </c>
      <c r="K186" s="243" t="str">
        <f t="shared" si="34"/>
        <v/>
      </c>
      <c r="L186" s="243" t="str">
        <f t="shared" si="34"/>
        <v/>
      </c>
      <c r="M186" s="243" t="str">
        <f t="shared" si="34"/>
        <v/>
      </c>
      <c r="N186" s="125" t="str">
        <f t="shared" si="31"/>
        <v>-</v>
      </c>
      <c r="O186" s="39" t="s">
        <v>436</v>
      </c>
      <c r="P186" s="39"/>
    </row>
    <row r="187" spans="1:17" s="44" customFormat="1" ht="38.25" customHeight="1" x14ac:dyDescent="0.2">
      <c r="A187" s="269" t="s">
        <v>410</v>
      </c>
      <c r="B187" s="243" t="str">
        <f t="shared" ref="B187:M187" si="35">IFERROR(((B121)/B$99),"")</f>
        <v/>
      </c>
      <c r="C187" s="243" t="str">
        <f t="shared" si="35"/>
        <v/>
      </c>
      <c r="D187" s="243" t="str">
        <f t="shared" si="35"/>
        <v/>
      </c>
      <c r="E187" s="243" t="str">
        <f t="shared" si="35"/>
        <v/>
      </c>
      <c r="F187" s="243" t="str">
        <f t="shared" si="35"/>
        <v/>
      </c>
      <c r="G187" s="243" t="str">
        <f t="shared" si="35"/>
        <v/>
      </c>
      <c r="H187" s="243" t="str">
        <f t="shared" si="35"/>
        <v/>
      </c>
      <c r="I187" s="243" t="str">
        <f t="shared" si="35"/>
        <v/>
      </c>
      <c r="J187" s="243" t="str">
        <f t="shared" si="35"/>
        <v/>
      </c>
      <c r="K187" s="243" t="str">
        <f t="shared" si="35"/>
        <v/>
      </c>
      <c r="L187" s="243" t="str">
        <f t="shared" si="35"/>
        <v/>
      </c>
      <c r="M187" s="243" t="str">
        <f t="shared" si="35"/>
        <v/>
      </c>
      <c r="N187" s="125" t="str">
        <f t="shared" si="31"/>
        <v>-</v>
      </c>
      <c r="O187" s="39" t="s">
        <v>436</v>
      </c>
      <c r="P187" s="39"/>
    </row>
    <row r="188" spans="1:17" s="44" customFormat="1" ht="38.25" customHeight="1" x14ac:dyDescent="0.2">
      <c r="A188" s="269" t="s">
        <v>411</v>
      </c>
      <c r="B188" s="243" t="str">
        <f>IFERROR(((B125)/B$97),"")</f>
        <v/>
      </c>
      <c r="C188" s="243" t="str">
        <f t="shared" ref="C188:M188" si="36">IFERROR(((C125)/C$97),"")</f>
        <v/>
      </c>
      <c r="D188" s="243" t="str">
        <f t="shared" si="36"/>
        <v/>
      </c>
      <c r="E188" s="243" t="str">
        <f t="shared" si="36"/>
        <v/>
      </c>
      <c r="F188" s="243" t="str">
        <f t="shared" si="36"/>
        <v/>
      </c>
      <c r="G188" s="243" t="str">
        <f t="shared" si="36"/>
        <v/>
      </c>
      <c r="H188" s="243" t="str">
        <f t="shared" si="36"/>
        <v/>
      </c>
      <c r="I188" s="243" t="str">
        <f t="shared" si="36"/>
        <v/>
      </c>
      <c r="J188" s="243" t="str">
        <f t="shared" si="36"/>
        <v/>
      </c>
      <c r="K188" s="243" t="str">
        <f t="shared" si="36"/>
        <v/>
      </c>
      <c r="L188" s="243" t="str">
        <f t="shared" si="36"/>
        <v/>
      </c>
      <c r="M188" s="243" t="str">
        <f t="shared" si="36"/>
        <v/>
      </c>
      <c r="N188" s="125" t="str">
        <f t="shared" si="31"/>
        <v>-</v>
      </c>
      <c r="O188" s="39" t="s">
        <v>437</v>
      </c>
      <c r="P188" s="49"/>
    </row>
    <row r="189" spans="1:17" s="44" customFormat="1" ht="38.25" customHeight="1" x14ac:dyDescent="0.2">
      <c r="A189" s="269" t="s">
        <v>412</v>
      </c>
      <c r="B189" s="243" t="str">
        <f t="shared" ref="B189:M189" si="37">IFERROR(((B125)/B$99),"")</f>
        <v/>
      </c>
      <c r="C189" s="243" t="str">
        <f t="shared" si="37"/>
        <v/>
      </c>
      <c r="D189" s="243" t="str">
        <f t="shared" si="37"/>
        <v/>
      </c>
      <c r="E189" s="243" t="str">
        <f t="shared" si="37"/>
        <v/>
      </c>
      <c r="F189" s="243" t="str">
        <f t="shared" si="37"/>
        <v/>
      </c>
      <c r="G189" s="243" t="str">
        <f t="shared" si="37"/>
        <v/>
      </c>
      <c r="H189" s="243" t="str">
        <f t="shared" si="37"/>
        <v/>
      </c>
      <c r="I189" s="243" t="str">
        <f t="shared" si="37"/>
        <v/>
      </c>
      <c r="J189" s="243" t="str">
        <f t="shared" si="37"/>
        <v/>
      </c>
      <c r="K189" s="243" t="str">
        <f t="shared" si="37"/>
        <v/>
      </c>
      <c r="L189" s="243" t="str">
        <f t="shared" si="37"/>
        <v/>
      </c>
      <c r="M189" s="243" t="str">
        <f t="shared" si="37"/>
        <v/>
      </c>
      <c r="N189" s="125" t="str">
        <f t="shared" si="31"/>
        <v>-</v>
      </c>
      <c r="O189" s="39" t="s">
        <v>437</v>
      </c>
      <c r="P189" s="49"/>
    </row>
    <row r="190" spans="1:17" s="44" customFormat="1" ht="12.75" customHeight="1" x14ac:dyDescent="0.2">
      <c r="A190" s="121"/>
      <c r="B190" s="126"/>
      <c r="C190" s="126"/>
      <c r="D190" s="126"/>
      <c r="E190" s="126"/>
      <c r="F190" s="126"/>
      <c r="G190" s="126"/>
      <c r="H190" s="126"/>
      <c r="I190" s="126"/>
      <c r="J190" s="126"/>
      <c r="K190" s="126"/>
      <c r="L190" s="126"/>
      <c r="M190" s="126"/>
      <c r="N190" s="239"/>
      <c r="O190" s="130"/>
      <c r="P190" s="130"/>
    </row>
    <row r="191" spans="1:17" s="63" customFormat="1" ht="38.25" customHeight="1" x14ac:dyDescent="0.2">
      <c r="A191" s="265" t="s">
        <v>362</v>
      </c>
      <c r="B191" s="198" t="s">
        <v>7</v>
      </c>
      <c r="C191" s="174" t="s">
        <v>8</v>
      </c>
      <c r="D191" s="174" t="s">
        <v>9</v>
      </c>
      <c r="E191" s="174" t="s">
        <v>11</v>
      </c>
      <c r="F191" s="174" t="s">
        <v>12</v>
      </c>
      <c r="G191" s="174" t="s">
        <v>13</v>
      </c>
      <c r="H191" s="174" t="s">
        <v>14</v>
      </c>
      <c r="I191" s="174" t="s">
        <v>15</v>
      </c>
      <c r="J191" s="174" t="s">
        <v>16</v>
      </c>
      <c r="K191" s="174" t="s">
        <v>17</v>
      </c>
      <c r="L191" s="174" t="s">
        <v>18</v>
      </c>
      <c r="M191" s="174" t="s">
        <v>19</v>
      </c>
      <c r="N191" s="174" t="s">
        <v>148</v>
      </c>
    </row>
    <row r="192" spans="1:17" s="44" customFormat="1" ht="38.25" customHeight="1" x14ac:dyDescent="0.2">
      <c r="A192" s="269" t="s">
        <v>414</v>
      </c>
      <c r="B192" s="243" t="str">
        <f t="shared" ref="B192:M192" si="38">IFERROR(((B119)/(B5+B6)),"")</f>
        <v/>
      </c>
      <c r="C192" s="243" t="str">
        <f t="shared" si="38"/>
        <v/>
      </c>
      <c r="D192" s="243" t="str">
        <f t="shared" si="38"/>
        <v/>
      </c>
      <c r="E192" s="243" t="str">
        <f t="shared" si="38"/>
        <v/>
      </c>
      <c r="F192" s="243" t="str">
        <f t="shared" si="38"/>
        <v/>
      </c>
      <c r="G192" s="243" t="str">
        <f t="shared" si="38"/>
        <v/>
      </c>
      <c r="H192" s="243" t="str">
        <f t="shared" si="38"/>
        <v/>
      </c>
      <c r="I192" s="243" t="str">
        <f t="shared" si="38"/>
        <v/>
      </c>
      <c r="J192" s="243" t="str">
        <f t="shared" si="38"/>
        <v/>
      </c>
      <c r="K192" s="243" t="str">
        <f t="shared" si="38"/>
        <v/>
      </c>
      <c r="L192" s="243" t="str">
        <f t="shared" si="38"/>
        <v/>
      </c>
      <c r="M192" s="243" t="str">
        <f t="shared" si="38"/>
        <v/>
      </c>
      <c r="N192" s="125" t="str">
        <f>IFERROR(AVERAGEIF(B192:M192,"&lt;&gt;0"),"-")</f>
        <v>-</v>
      </c>
      <c r="O192" s="39" t="s">
        <v>438</v>
      </c>
      <c r="P192" s="49"/>
    </row>
    <row r="193" spans="1:16" s="44" customFormat="1" ht="38.25" hidden="1" customHeight="1" x14ac:dyDescent="0.2">
      <c r="A193" s="283" t="s">
        <v>270</v>
      </c>
      <c r="B193" s="243" t="str">
        <f>IFERROR(((B120)/(B6+B7)),"")</f>
        <v/>
      </c>
      <c r="C193" s="243" t="str">
        <f>IFERROR(((C120)/'1　基本情報＿利用者'!C16),"")</f>
        <v/>
      </c>
      <c r="D193" s="243" t="str">
        <f>IFERROR(((D120)/'1　基本情報＿利用者'!D16),"")</f>
        <v/>
      </c>
      <c r="E193" s="243" t="str">
        <f>IFERROR(((E120)/'1　基本情報＿利用者'!E16),"")</f>
        <v/>
      </c>
      <c r="F193" s="243" t="str">
        <f>IFERROR(((F120)/'1　基本情報＿利用者'!F16),"")</f>
        <v/>
      </c>
      <c r="G193" s="243" t="str">
        <f>IFERROR(((G120)/'1　基本情報＿利用者'!G16),"")</f>
        <v/>
      </c>
      <c r="H193" s="243" t="str">
        <f>IFERROR(((H120)/'1　基本情報＿利用者'!H16),"")</f>
        <v/>
      </c>
      <c r="I193" s="243" t="str">
        <f>IFERROR(((I120)/'1　基本情報＿利用者'!I16),"")</f>
        <v/>
      </c>
      <c r="J193" s="243" t="str">
        <f>IFERROR(((J120)/'1　基本情報＿利用者'!J16),"")</f>
        <v/>
      </c>
      <c r="K193" s="243" t="str">
        <f>IFERROR(((K120)/'1　基本情報＿利用者'!K16),"")</f>
        <v/>
      </c>
      <c r="L193" s="243" t="str">
        <f>IFERROR(((L120)/'1　基本情報＿利用者'!L16),"")</f>
        <v/>
      </c>
      <c r="M193" s="243" t="str">
        <f>IFERROR(((M120)/'1　基本情報＿利用者'!M16),"")</f>
        <v/>
      </c>
      <c r="N193" s="125" t="str">
        <f t="shared" ref="N193:N195" si="39">IFERROR(AVERAGEIF(B193:M193,"&lt;&gt;0"),"-")</f>
        <v>-</v>
      </c>
      <c r="O193" s="39" t="s">
        <v>416</v>
      </c>
      <c r="P193" s="264"/>
    </row>
    <row r="194" spans="1:16" s="44" customFormat="1" ht="38.25" customHeight="1" x14ac:dyDescent="0.2">
      <c r="A194" s="269" t="s">
        <v>415</v>
      </c>
      <c r="B194" s="243" t="str">
        <f t="shared" ref="B194:M194" si="40">IFERROR((B121/B8),"")</f>
        <v/>
      </c>
      <c r="C194" s="243" t="str">
        <f t="shared" si="40"/>
        <v/>
      </c>
      <c r="D194" s="243" t="str">
        <f t="shared" si="40"/>
        <v/>
      </c>
      <c r="E194" s="243" t="str">
        <f t="shared" si="40"/>
        <v/>
      </c>
      <c r="F194" s="243" t="str">
        <f t="shared" si="40"/>
        <v/>
      </c>
      <c r="G194" s="243" t="str">
        <f t="shared" si="40"/>
        <v/>
      </c>
      <c r="H194" s="243" t="str">
        <f t="shared" si="40"/>
        <v/>
      </c>
      <c r="I194" s="243" t="str">
        <f t="shared" si="40"/>
        <v/>
      </c>
      <c r="J194" s="243" t="str">
        <f t="shared" si="40"/>
        <v/>
      </c>
      <c r="K194" s="243" t="str">
        <f t="shared" si="40"/>
        <v/>
      </c>
      <c r="L194" s="243" t="str">
        <f t="shared" si="40"/>
        <v/>
      </c>
      <c r="M194" s="243" t="str">
        <f t="shared" si="40"/>
        <v/>
      </c>
      <c r="N194" s="125" t="str">
        <f t="shared" si="39"/>
        <v>-</v>
      </c>
      <c r="O194" s="39" t="s">
        <v>436</v>
      </c>
      <c r="P194" s="39"/>
    </row>
    <row r="195" spans="1:16" s="44" customFormat="1" ht="38.25" customHeight="1" x14ac:dyDescent="0.2">
      <c r="A195" s="269" t="s">
        <v>413</v>
      </c>
      <c r="B195" s="243" t="str">
        <f t="shared" ref="B195:M195" si="41">IFERROR(((B125)/(B9)),"")</f>
        <v/>
      </c>
      <c r="C195" s="243" t="str">
        <f t="shared" si="41"/>
        <v/>
      </c>
      <c r="D195" s="243" t="str">
        <f t="shared" si="41"/>
        <v/>
      </c>
      <c r="E195" s="243" t="str">
        <f t="shared" si="41"/>
        <v/>
      </c>
      <c r="F195" s="243" t="str">
        <f t="shared" si="41"/>
        <v/>
      </c>
      <c r="G195" s="243" t="str">
        <f t="shared" si="41"/>
        <v/>
      </c>
      <c r="H195" s="243" t="str">
        <f t="shared" si="41"/>
        <v/>
      </c>
      <c r="I195" s="243" t="str">
        <f t="shared" si="41"/>
        <v/>
      </c>
      <c r="J195" s="243" t="str">
        <f t="shared" si="41"/>
        <v/>
      </c>
      <c r="K195" s="243" t="str">
        <f t="shared" si="41"/>
        <v/>
      </c>
      <c r="L195" s="243" t="str">
        <f t="shared" si="41"/>
        <v/>
      </c>
      <c r="M195" s="243" t="str">
        <f t="shared" si="41"/>
        <v/>
      </c>
      <c r="N195" s="125" t="str">
        <f t="shared" si="39"/>
        <v>-</v>
      </c>
      <c r="O195" s="39" t="s">
        <v>437</v>
      </c>
      <c r="P195" s="49"/>
    </row>
    <row r="196" spans="1:16" s="44" customFormat="1" ht="21" customHeight="1" x14ac:dyDescent="0.2">
      <c r="O196" s="46"/>
    </row>
    <row r="197" spans="1:16" s="44" customFormat="1" ht="21" customHeight="1" x14ac:dyDescent="0.2">
      <c r="O197" s="46"/>
    </row>
    <row r="198" spans="1:16" s="44" customFormat="1" ht="21" customHeight="1" x14ac:dyDescent="0.2">
      <c r="O198" s="46"/>
    </row>
    <row r="199" spans="1:16" s="44" customFormat="1" ht="21" customHeight="1" x14ac:dyDescent="0.2">
      <c r="O199" s="46"/>
    </row>
    <row r="200" spans="1:16" s="44" customFormat="1" ht="21" customHeight="1" x14ac:dyDescent="0.2">
      <c r="O200" s="46"/>
    </row>
    <row r="201" spans="1:16" s="44" customFormat="1" ht="21" customHeight="1" x14ac:dyDescent="0.2">
      <c r="O201" s="46"/>
    </row>
    <row r="202" spans="1:16" s="44" customFormat="1" ht="21" customHeight="1" x14ac:dyDescent="0.2">
      <c r="O202" s="46"/>
    </row>
    <row r="203" spans="1:16" ht="18" customHeight="1" x14ac:dyDescent="0.2">
      <c r="A203" s="36"/>
      <c r="B203" s="36"/>
      <c r="C203" s="36"/>
      <c r="D203" s="36"/>
      <c r="E203" s="36"/>
      <c r="F203" s="36"/>
      <c r="G203" s="36"/>
      <c r="H203" s="36"/>
      <c r="I203" s="36"/>
      <c r="J203" s="36"/>
      <c r="K203" s="36"/>
      <c r="L203" s="36"/>
      <c r="M203" s="36"/>
      <c r="N203" s="36"/>
    </row>
    <row r="204" spans="1:16" ht="18" customHeight="1" x14ac:dyDescent="0.2">
      <c r="A204" s="36"/>
      <c r="B204" s="36"/>
      <c r="C204" s="36"/>
      <c r="D204" s="36"/>
      <c r="E204" s="36"/>
      <c r="F204" s="36"/>
      <c r="G204" s="36"/>
      <c r="H204" s="36"/>
      <c r="I204" s="36"/>
      <c r="J204" s="36"/>
      <c r="K204" s="36"/>
      <c r="L204" s="36"/>
      <c r="M204" s="36"/>
      <c r="N204" s="36"/>
    </row>
    <row r="205" spans="1:16" ht="18" customHeight="1" x14ac:dyDescent="0.2">
      <c r="A205" s="36"/>
      <c r="B205" s="36"/>
      <c r="C205" s="36"/>
      <c r="D205" s="36"/>
      <c r="E205" s="36"/>
      <c r="F205" s="36"/>
      <c r="G205" s="36"/>
      <c r="H205" s="36"/>
      <c r="I205" s="36"/>
      <c r="J205" s="36"/>
      <c r="K205" s="36"/>
      <c r="L205" s="36"/>
      <c r="M205" s="36"/>
      <c r="N205" s="36"/>
    </row>
    <row r="206" spans="1:16" ht="18" customHeight="1" x14ac:dyDescent="0.2">
      <c r="A206" s="36"/>
      <c r="B206" s="36"/>
      <c r="C206" s="36"/>
      <c r="D206" s="36"/>
      <c r="E206" s="36"/>
      <c r="F206" s="36"/>
      <c r="G206" s="36"/>
      <c r="H206" s="36"/>
      <c r="I206" s="36"/>
      <c r="J206" s="36"/>
      <c r="K206" s="36"/>
      <c r="L206" s="36"/>
      <c r="M206" s="36"/>
      <c r="N206" s="36"/>
    </row>
    <row r="207" spans="1:16" ht="18" customHeight="1" x14ac:dyDescent="0.2">
      <c r="A207" s="36"/>
      <c r="B207" s="36"/>
      <c r="C207" s="36"/>
      <c r="D207" s="36"/>
      <c r="E207" s="36"/>
      <c r="F207" s="36"/>
      <c r="G207" s="36"/>
      <c r="H207" s="36"/>
      <c r="I207" s="36"/>
      <c r="J207" s="36"/>
      <c r="K207" s="36"/>
      <c r="L207" s="36"/>
      <c r="M207" s="36"/>
      <c r="N207" s="36"/>
    </row>
    <row r="208" spans="1:16" ht="18" customHeight="1" x14ac:dyDescent="0.2">
      <c r="A208" s="36"/>
      <c r="B208" s="36"/>
      <c r="C208" s="36"/>
      <c r="D208" s="36"/>
      <c r="E208" s="36"/>
      <c r="F208" s="36"/>
      <c r="G208" s="36"/>
      <c r="H208" s="36"/>
      <c r="I208" s="36"/>
      <c r="J208" s="36"/>
      <c r="K208" s="36"/>
      <c r="L208" s="36"/>
      <c r="M208" s="36"/>
      <c r="N208" s="36"/>
    </row>
    <row r="209" spans="1:14" ht="18" customHeight="1" x14ac:dyDescent="0.2">
      <c r="A209" s="36"/>
      <c r="B209" s="36"/>
      <c r="C209" s="36"/>
      <c r="D209" s="36"/>
      <c r="E209" s="36"/>
      <c r="F209" s="36"/>
      <c r="G209" s="36"/>
      <c r="H209" s="36"/>
      <c r="I209" s="36"/>
      <c r="J209" s="36"/>
      <c r="K209" s="36"/>
      <c r="L209" s="36"/>
      <c r="M209" s="36"/>
      <c r="N209" s="36"/>
    </row>
    <row r="210" spans="1:14" ht="18" customHeight="1" x14ac:dyDescent="0.2">
      <c r="A210" s="36"/>
      <c r="B210" s="36"/>
      <c r="C210" s="36"/>
      <c r="D210" s="36"/>
      <c r="E210" s="36"/>
      <c r="F210" s="36"/>
      <c r="G210" s="36"/>
      <c r="H210" s="36"/>
      <c r="I210" s="36"/>
      <c r="J210" s="36"/>
      <c r="K210" s="36"/>
      <c r="L210" s="36"/>
      <c r="M210" s="36"/>
      <c r="N210" s="36"/>
    </row>
    <row r="211" spans="1:14" ht="18" customHeight="1" x14ac:dyDescent="0.2">
      <c r="A211" s="36"/>
      <c r="B211" s="36"/>
      <c r="C211" s="36"/>
      <c r="D211" s="36"/>
      <c r="E211" s="36"/>
      <c r="F211" s="36"/>
      <c r="G211" s="36"/>
      <c r="H211" s="36"/>
      <c r="I211" s="36"/>
      <c r="J211" s="36"/>
      <c r="K211" s="36"/>
      <c r="L211" s="36"/>
      <c r="M211" s="36"/>
      <c r="N211" s="36"/>
    </row>
    <row r="212" spans="1:14" ht="18" customHeight="1" x14ac:dyDescent="0.2">
      <c r="A212" s="36"/>
      <c r="B212" s="36"/>
      <c r="C212" s="36"/>
      <c r="D212" s="36"/>
      <c r="E212" s="36"/>
      <c r="F212" s="36"/>
      <c r="G212" s="36"/>
      <c r="H212" s="36"/>
      <c r="I212" s="36"/>
      <c r="J212" s="36"/>
      <c r="K212" s="36"/>
      <c r="L212" s="36"/>
      <c r="M212" s="36"/>
      <c r="N212" s="36"/>
    </row>
    <row r="213" spans="1:14" ht="18" customHeight="1" x14ac:dyDescent="0.2">
      <c r="A213" s="36"/>
      <c r="B213" s="36"/>
      <c r="C213" s="36"/>
      <c r="D213" s="36"/>
      <c r="E213" s="36"/>
      <c r="F213" s="36"/>
      <c r="G213" s="36"/>
      <c r="H213" s="36"/>
      <c r="I213" s="36"/>
      <c r="J213" s="36"/>
      <c r="K213" s="36"/>
      <c r="L213" s="36"/>
      <c r="M213" s="36"/>
      <c r="N213" s="36"/>
    </row>
    <row r="214" spans="1:14" ht="18" customHeight="1" x14ac:dyDescent="0.2">
      <c r="A214" s="36"/>
      <c r="B214" s="36"/>
      <c r="C214" s="36"/>
      <c r="D214" s="36"/>
      <c r="E214" s="36"/>
      <c r="F214" s="36"/>
      <c r="G214" s="36"/>
      <c r="H214" s="36"/>
      <c r="I214" s="36"/>
      <c r="J214" s="36"/>
      <c r="K214" s="36"/>
      <c r="L214" s="36"/>
      <c r="M214" s="36"/>
      <c r="N214" s="36"/>
    </row>
    <row r="215" spans="1:14" ht="18" customHeight="1" x14ac:dyDescent="0.2">
      <c r="A215" s="36"/>
      <c r="B215" s="36"/>
      <c r="C215" s="36"/>
      <c r="D215" s="36"/>
      <c r="E215" s="36"/>
      <c r="F215" s="36"/>
      <c r="G215" s="36"/>
      <c r="H215" s="36"/>
      <c r="I215" s="36"/>
      <c r="J215" s="36"/>
      <c r="K215" s="36"/>
      <c r="L215" s="36"/>
      <c r="M215" s="36"/>
      <c r="N215" s="36"/>
    </row>
    <row r="216" spans="1:14" ht="18" customHeight="1" x14ac:dyDescent="0.2">
      <c r="A216" s="36"/>
      <c r="B216" s="36"/>
      <c r="C216" s="36"/>
      <c r="D216" s="36"/>
      <c r="E216" s="36"/>
      <c r="F216" s="36"/>
      <c r="G216" s="36"/>
      <c r="H216" s="36"/>
      <c r="I216" s="36"/>
      <c r="J216" s="36"/>
      <c r="K216" s="36"/>
      <c r="L216" s="36"/>
      <c r="M216" s="36"/>
      <c r="N216" s="36"/>
    </row>
    <row r="217" spans="1:14" ht="18" customHeight="1" x14ac:dyDescent="0.2">
      <c r="A217" s="36"/>
      <c r="B217" s="36"/>
      <c r="C217" s="36"/>
      <c r="D217" s="36"/>
      <c r="E217" s="36"/>
      <c r="F217" s="36"/>
      <c r="G217" s="36"/>
      <c r="H217" s="36"/>
      <c r="I217" s="36"/>
      <c r="J217" s="36"/>
      <c r="K217" s="36"/>
      <c r="L217" s="36"/>
      <c r="M217" s="36"/>
      <c r="N217" s="36"/>
    </row>
    <row r="218" spans="1:14" ht="18" customHeight="1" x14ac:dyDescent="0.2">
      <c r="A218" s="36"/>
      <c r="B218" s="36"/>
      <c r="C218" s="36"/>
      <c r="D218" s="36"/>
      <c r="E218" s="36"/>
      <c r="F218" s="36"/>
      <c r="G218" s="36"/>
      <c r="H218" s="36"/>
      <c r="I218" s="36"/>
      <c r="J218" s="36"/>
      <c r="K218" s="36"/>
      <c r="L218" s="36"/>
      <c r="M218" s="36"/>
      <c r="N218" s="36"/>
    </row>
    <row r="219" spans="1:14" ht="18" customHeight="1" x14ac:dyDescent="0.2">
      <c r="A219" s="36"/>
      <c r="B219" s="36"/>
      <c r="C219" s="36"/>
      <c r="D219" s="36"/>
      <c r="E219" s="36"/>
      <c r="F219" s="36"/>
      <c r="G219" s="36"/>
      <c r="H219" s="36"/>
      <c r="I219" s="36"/>
      <c r="J219" s="36"/>
      <c r="K219" s="36"/>
      <c r="L219" s="36"/>
      <c r="M219" s="36"/>
      <c r="N219" s="36"/>
    </row>
    <row r="220" spans="1:14" ht="18" customHeight="1" x14ac:dyDescent="0.2">
      <c r="A220" s="36"/>
      <c r="B220" s="36"/>
      <c r="C220" s="36"/>
      <c r="D220" s="36"/>
      <c r="E220" s="36"/>
      <c r="F220" s="36"/>
      <c r="G220" s="36"/>
      <c r="H220" s="36"/>
      <c r="I220" s="36"/>
      <c r="J220" s="36"/>
      <c r="K220" s="36"/>
      <c r="L220" s="36"/>
      <c r="M220" s="36"/>
      <c r="N220" s="36"/>
    </row>
    <row r="221" spans="1:14" ht="18" customHeight="1" x14ac:dyDescent="0.2">
      <c r="A221" s="36"/>
      <c r="B221" s="36"/>
      <c r="C221" s="36"/>
      <c r="D221" s="36"/>
      <c r="E221" s="36"/>
      <c r="F221" s="36"/>
      <c r="G221" s="36"/>
      <c r="H221" s="36"/>
      <c r="I221" s="36"/>
      <c r="J221" s="36"/>
      <c r="K221" s="36"/>
      <c r="L221" s="36"/>
      <c r="M221" s="36"/>
      <c r="N221" s="36"/>
    </row>
    <row r="222" spans="1:14" ht="18" customHeight="1" x14ac:dyDescent="0.2">
      <c r="A222" s="36"/>
      <c r="B222" s="36"/>
      <c r="C222" s="36"/>
      <c r="D222" s="36"/>
      <c r="E222" s="36"/>
      <c r="F222" s="36"/>
      <c r="G222" s="36"/>
      <c r="H222" s="36"/>
      <c r="I222" s="36"/>
      <c r="J222" s="36"/>
      <c r="K222" s="36"/>
      <c r="L222" s="36"/>
      <c r="M222" s="36"/>
      <c r="N222" s="36"/>
    </row>
  </sheetData>
  <sheetProtection password="CAEB" sheet="1" objects="1" scenarios="1" formatCells="0"/>
  <mergeCells count="4">
    <mergeCell ref="O1:P1"/>
    <mergeCell ref="A1:C1"/>
    <mergeCell ref="B69:C69"/>
    <mergeCell ref="I1:L1"/>
  </mergeCells>
  <phoneticPr fontId="1"/>
  <hyperlinks>
    <hyperlink ref="O1:P1" location="目次!A1" display="目次に戻る" xr:uid="{00000000-0004-0000-0A00-000000000000}"/>
    <hyperlink ref="X50:Y50" location="目次!A1" display="目次に戻る" xr:uid="{00000000-0004-0000-0A00-000001000000}"/>
  </hyperlinks>
  <printOptions horizont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&amp;R訪問介護事業所　&amp;P</oddFooter>
  </headerFooter>
  <rowBreaks count="2" manualBreakCount="2">
    <brk id="45" max="13" man="1"/>
    <brk id="92"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B050"/>
  </sheetPr>
  <dimension ref="A1:U49"/>
  <sheetViews>
    <sheetView topLeftCell="A13" zoomScale="75" zoomScaleNormal="75" zoomScaleSheetLayoutView="85" workbookViewId="0">
      <selection activeCell="S16" sqref="S16"/>
    </sheetView>
  </sheetViews>
  <sheetFormatPr defaultColWidth="9" defaultRowHeight="18" customHeight="1" x14ac:dyDescent="0.2"/>
  <cols>
    <col min="1" max="1" width="28.44140625" style="44" customWidth="1"/>
    <col min="2" max="6" width="9.44140625" style="44" customWidth="1"/>
    <col min="7" max="7" width="4" style="44" customWidth="1"/>
    <col min="8" max="12" width="9.44140625" style="44" customWidth="1"/>
    <col min="13" max="13" width="9" style="44" customWidth="1"/>
    <col min="14" max="15" width="9" style="36" customWidth="1"/>
    <col min="16" max="17" width="7" style="36" customWidth="1"/>
    <col min="18" max="16384" width="9" style="36"/>
  </cols>
  <sheetData>
    <row r="1" spans="1:21" ht="22.5" customHeight="1" x14ac:dyDescent="0.2">
      <c r="A1" s="555" t="s">
        <v>163</v>
      </c>
      <c r="B1" s="562"/>
      <c r="D1" s="36"/>
      <c r="E1" s="36"/>
      <c r="F1" s="36"/>
      <c r="G1" s="565" t="str">
        <f>基本情報＿表紙!E6</f>
        <v>＊＊事業所</v>
      </c>
      <c r="H1" s="566"/>
      <c r="I1" s="566"/>
      <c r="J1" s="567"/>
      <c r="K1" s="563">
        <f>基本情報＿表紙!J4</f>
        <v>4</v>
      </c>
      <c r="L1" s="564"/>
      <c r="M1" s="487" t="s">
        <v>60</v>
      </c>
      <c r="N1" s="488"/>
    </row>
    <row r="2" spans="1:21" ht="12.75" customHeight="1" x14ac:dyDescent="0.2">
      <c r="M2" s="46"/>
    </row>
    <row r="3" spans="1:21" s="44" customFormat="1" ht="26.25" customHeight="1" x14ac:dyDescent="0.2">
      <c r="A3" s="170" t="s">
        <v>191</v>
      </c>
      <c r="B3" s="199" t="s">
        <v>26</v>
      </c>
      <c r="C3" s="164" t="s">
        <v>27</v>
      </c>
      <c r="D3" s="164" t="s">
        <v>28</v>
      </c>
      <c r="E3" s="164" t="s">
        <v>47</v>
      </c>
      <c r="F3" s="303" t="s">
        <v>20</v>
      </c>
      <c r="H3" s="164" t="s">
        <v>26</v>
      </c>
      <c r="I3" s="164" t="s">
        <v>27</v>
      </c>
      <c r="J3" s="164" t="s">
        <v>28</v>
      </c>
      <c r="K3" s="164" t="s">
        <v>47</v>
      </c>
      <c r="L3" s="303" t="s">
        <v>148</v>
      </c>
      <c r="M3" s="46"/>
      <c r="N3" s="46"/>
      <c r="O3" s="36"/>
      <c r="P3" s="36"/>
      <c r="Q3" s="36"/>
      <c r="R3" s="36"/>
      <c r="S3" s="36"/>
      <c r="T3" s="36"/>
      <c r="U3" s="36"/>
    </row>
    <row r="4" spans="1:21" s="44" customFormat="1" ht="26.25" customHeight="1" x14ac:dyDescent="0.2">
      <c r="A4" s="268" t="s">
        <v>434</v>
      </c>
      <c r="B4" s="381">
        <f>SUM('6　集計結果＿月ベース（単年度）'!B119:D119)</f>
        <v>0</v>
      </c>
      <c r="C4" s="381">
        <f>SUM('6　集計結果＿月ベース（単年度）'!E119:G119)</f>
        <v>0</v>
      </c>
      <c r="D4" s="381">
        <f>SUM('6　集計結果＿月ベース（単年度）'!H119:J119)</f>
        <v>0</v>
      </c>
      <c r="E4" s="381">
        <f>SUM('6　集計結果＿月ベース（単年度）'!K119:M119)</f>
        <v>0</v>
      </c>
      <c r="F4" s="381">
        <f>SUM(B4:E4)</f>
        <v>0</v>
      </c>
      <c r="G4" s="234"/>
      <c r="H4" s="73">
        <f>IFERROR(AVERAGE('6　集計結果＿月ベース（単年度）'!B119:D119),"")</f>
        <v>0</v>
      </c>
      <c r="I4" s="73">
        <f>IFERROR(AVERAGE('6　集計結果＿月ベース（単年度）'!E119:G119),"")</f>
        <v>0</v>
      </c>
      <c r="J4" s="73">
        <f>IFERROR(AVERAGE('6　集計結果＿月ベース（単年度）'!H119:J119),"")</f>
        <v>0</v>
      </c>
      <c r="K4" s="73">
        <f>IFERROR(AVERAGE('6　集計結果＿月ベース（単年度）'!K119:M119),"")</f>
        <v>0</v>
      </c>
      <c r="L4" s="73">
        <f>IFERROR(AVERAGE('6　集計結果＿月ベース（単年度）'!B119:M119),"")</f>
        <v>0</v>
      </c>
      <c r="M4" s="39" t="s">
        <v>416</v>
      </c>
      <c r="O4" s="36"/>
      <c r="P4" s="36"/>
      <c r="Q4" s="36"/>
      <c r="R4" s="36"/>
      <c r="S4" s="36"/>
      <c r="T4" s="36"/>
      <c r="U4" s="36"/>
    </row>
    <row r="5" spans="1:21" s="44" customFormat="1" ht="26.25" customHeight="1" x14ac:dyDescent="0.2">
      <c r="A5" s="220" t="s">
        <v>405</v>
      </c>
      <c r="B5" s="453"/>
      <c r="C5" s="256">
        <f>C4-B4</f>
        <v>0</v>
      </c>
      <c r="D5" s="256">
        <f>D4-C4</f>
        <v>0</v>
      </c>
      <c r="E5" s="256">
        <f>E4-D4</f>
        <v>0</v>
      </c>
      <c r="F5" s="381">
        <f>AVERAGE(C5:E5)</f>
        <v>0</v>
      </c>
      <c r="G5" s="234"/>
      <c r="H5" s="454"/>
      <c r="I5" s="455">
        <f>IFERROR(I4-H4,"")</f>
        <v>0</v>
      </c>
      <c r="J5" s="455">
        <f>IFERROR(J4-I4,"")</f>
        <v>0</v>
      </c>
      <c r="K5" s="455">
        <f>IFERROR(K4-J4,"")</f>
        <v>0</v>
      </c>
      <c r="L5" s="73">
        <f>IFERROR(AVERAGE('6　集計結果＿月ベース（単年度）'!B120:M120),"")</f>
        <v>0</v>
      </c>
      <c r="M5" s="46"/>
      <c r="N5" s="280"/>
      <c r="O5" s="36"/>
      <c r="P5" s="36"/>
      <c r="Q5" s="36"/>
      <c r="R5" s="36"/>
      <c r="S5" s="36"/>
      <c r="T5" s="36"/>
      <c r="U5" s="36"/>
    </row>
    <row r="6" spans="1:21" s="44" customFormat="1" ht="26.25" customHeight="1" x14ac:dyDescent="0.2">
      <c r="A6" s="385" t="s">
        <v>404</v>
      </c>
      <c r="B6" s="381">
        <f>SUM('6　集計結果＿月ベース（単年度）'!B121:D121)</f>
        <v>0</v>
      </c>
      <c r="C6" s="381">
        <f>SUM('6　集計結果＿月ベース（単年度）'!E121:G121)</f>
        <v>0</v>
      </c>
      <c r="D6" s="381">
        <f>SUM('6　集計結果＿月ベース（単年度）'!H121:J121)</f>
        <v>0</v>
      </c>
      <c r="E6" s="381">
        <f>SUM('6　集計結果＿月ベース（単年度）'!K121:M121)</f>
        <v>0</v>
      </c>
      <c r="F6" s="381">
        <f>SUM(B6:E6)</f>
        <v>0</v>
      </c>
      <c r="G6" s="234"/>
      <c r="H6" s="73">
        <f>IFERROR(AVERAGE('6　集計結果＿月ベース（単年度）'!B121:D121),"")</f>
        <v>0</v>
      </c>
      <c r="I6" s="73">
        <f>IFERROR(AVERAGE('6　集計結果＿月ベース（単年度）'!E121:G121),"")</f>
        <v>0</v>
      </c>
      <c r="J6" s="73">
        <f>IFERROR(AVERAGE('6　集計結果＿月ベース（単年度）'!H121:J121),"")</f>
        <v>0</v>
      </c>
      <c r="K6" s="73">
        <f>IFERROR(AVERAGE('6　集計結果＿月ベース（単年度）'!K121:M121),"")</f>
        <v>0</v>
      </c>
      <c r="L6" s="73">
        <f>IFERROR(AVERAGE('6　集計結果＿月ベース（単年度）'!B121:M121),"")</f>
        <v>0</v>
      </c>
      <c r="M6" s="39" t="s">
        <v>416</v>
      </c>
      <c r="O6" s="36"/>
      <c r="P6" s="36"/>
      <c r="Q6" s="36"/>
      <c r="R6" s="36"/>
      <c r="S6" s="36"/>
      <c r="T6" s="36"/>
      <c r="U6" s="36"/>
    </row>
    <row r="7" spans="1:21" s="44" customFormat="1" ht="26.25" customHeight="1" x14ac:dyDescent="0.2">
      <c r="A7" s="220" t="s">
        <v>406</v>
      </c>
      <c r="B7" s="453"/>
      <c r="C7" s="256">
        <f>C6-B6</f>
        <v>0</v>
      </c>
      <c r="D7" s="256">
        <f>D6-C6</f>
        <v>0</v>
      </c>
      <c r="E7" s="256">
        <f>E6-D6</f>
        <v>0</v>
      </c>
      <c r="F7" s="381">
        <f>AVERAGE(C7:E7)</f>
        <v>0</v>
      </c>
      <c r="G7" s="234"/>
      <c r="H7" s="454"/>
      <c r="I7" s="455">
        <f>IFERROR(I6-H6,"")</f>
        <v>0</v>
      </c>
      <c r="J7" s="455">
        <f>IFERROR(J6-I6,"")</f>
        <v>0</v>
      </c>
      <c r="K7" s="455">
        <f>IFERROR(K6-J6,"")</f>
        <v>0</v>
      </c>
      <c r="L7" s="73">
        <f>IFERROR(AVERAGE('6　集計結果＿月ベース（単年度）'!B122:M122),"")</f>
        <v>0</v>
      </c>
      <c r="M7" s="46"/>
      <c r="N7" s="39"/>
    </row>
    <row r="8" spans="1:21" s="44" customFormat="1" ht="26.25" customHeight="1" x14ac:dyDescent="0.2">
      <c r="A8" s="385" t="s">
        <v>435</v>
      </c>
      <c r="B8" s="381">
        <f>SUM('6　集計結果＿月ベース（単年度）'!B123:D123)</f>
        <v>0</v>
      </c>
      <c r="C8" s="381">
        <f>SUM('6　集計結果＿月ベース（単年度）'!E123:G123)</f>
        <v>0</v>
      </c>
      <c r="D8" s="381">
        <f>SUM('6　集計結果＿月ベース（単年度）'!H123:J123)</f>
        <v>0</v>
      </c>
      <c r="E8" s="381">
        <f>SUM('6　集計結果＿月ベース（単年度）'!K123:M123)</f>
        <v>0</v>
      </c>
      <c r="F8" s="381">
        <f>SUM(B8:E8)</f>
        <v>0</v>
      </c>
      <c r="G8" s="234"/>
      <c r="H8" s="73">
        <f>IFERROR(AVERAGE('6　集計結果＿月ベース（単年度）'!B123:D123),"")</f>
        <v>0</v>
      </c>
      <c r="I8" s="73">
        <f>IFERROR(AVERAGE('6　集計結果＿月ベース（単年度）'!E123:G123),"")</f>
        <v>0</v>
      </c>
      <c r="J8" s="73">
        <f>IFERROR(AVERAGE('6　集計結果＿月ベース（単年度）'!H123:J123),"")</f>
        <v>0</v>
      </c>
      <c r="K8" s="73">
        <f>IFERROR(AVERAGE('6　集計結果＿月ベース（単年度）'!K123:M123),"")</f>
        <v>0</v>
      </c>
      <c r="L8" s="73">
        <f>IFERROR(AVERAGE('6　集計結果＿月ベース（単年度）'!B123:M123),"")</f>
        <v>0</v>
      </c>
      <c r="M8" s="39" t="s">
        <v>416</v>
      </c>
    </row>
    <row r="9" spans="1:21" s="44" customFormat="1" ht="26.25" customHeight="1" x14ac:dyDescent="0.2">
      <c r="A9" s="220" t="s">
        <v>403</v>
      </c>
      <c r="B9" s="453"/>
      <c r="C9" s="256">
        <f>C8-B8</f>
        <v>0</v>
      </c>
      <c r="D9" s="256">
        <f>D8-C8</f>
        <v>0</v>
      </c>
      <c r="E9" s="256">
        <f>E8-D8</f>
        <v>0</v>
      </c>
      <c r="F9" s="381">
        <f>AVERAGE(C9:E9)</f>
        <v>0</v>
      </c>
      <c r="G9" s="234"/>
      <c r="H9" s="454"/>
      <c r="I9" s="455">
        <f>IFERROR(I8-H8,"")</f>
        <v>0</v>
      </c>
      <c r="J9" s="455">
        <f>IFERROR(J8-I8,"")</f>
        <v>0</v>
      </c>
      <c r="K9" s="455">
        <f>IFERROR(K8-J8,"")</f>
        <v>0</v>
      </c>
      <c r="L9" s="73">
        <f>IFERROR(AVERAGE('6　集計結果＿月ベース（単年度）'!B124:M124),"")</f>
        <v>0</v>
      </c>
      <c r="M9" s="46"/>
      <c r="N9" s="39"/>
    </row>
    <row r="10" spans="1:21" s="63" customFormat="1" ht="26.25" customHeight="1" x14ac:dyDescent="0.2">
      <c r="A10" s="385" t="s">
        <v>359</v>
      </c>
      <c r="B10" s="381">
        <f>SUM('6　集計結果＿月ベース（単年度）'!B125:D125)</f>
        <v>0</v>
      </c>
      <c r="C10" s="381">
        <f>SUM('6　集計結果＿月ベース（単年度）'!E125:G125)</f>
        <v>0</v>
      </c>
      <c r="D10" s="381">
        <f>SUM('6　集計結果＿月ベース（単年度）'!H125:J125)</f>
        <v>0</v>
      </c>
      <c r="E10" s="381">
        <f>SUM('6　集計結果＿月ベース（単年度）'!K125:M125)</f>
        <v>0</v>
      </c>
      <c r="F10" s="381">
        <f>SUM(B10:E10)</f>
        <v>0</v>
      </c>
      <c r="G10" s="234"/>
      <c r="H10" s="73">
        <f>IFERROR(AVERAGE('6　集計結果＿月ベース（単年度）'!B125:D125),"")</f>
        <v>0</v>
      </c>
      <c r="I10" s="73">
        <f>IFERROR(AVERAGE('6　集計結果＿月ベース（単年度）'!E125:G125),"")</f>
        <v>0</v>
      </c>
      <c r="J10" s="73">
        <f>IFERROR(AVERAGE('6　集計結果＿月ベース（単年度）'!H125:J125),"")</f>
        <v>0</v>
      </c>
      <c r="K10" s="73">
        <f>IFERROR(AVERAGE('6　集計結果＿月ベース（単年度）'!K125:M125),"")</f>
        <v>0</v>
      </c>
      <c r="L10" s="73">
        <f>IFERROR(AVERAGE('6　集計結果＿月ベース（単年度）'!B125:M125),"")</f>
        <v>0</v>
      </c>
      <c r="M10" s="39" t="s">
        <v>416</v>
      </c>
      <c r="N10" s="44"/>
    </row>
    <row r="11" spans="1:21" s="63" customFormat="1" ht="26.25" customHeight="1" x14ac:dyDescent="0.2">
      <c r="A11" s="220" t="s">
        <v>360</v>
      </c>
      <c r="B11" s="453"/>
      <c r="C11" s="256">
        <f>C10-B10</f>
        <v>0</v>
      </c>
      <c r="D11" s="256">
        <f>D10-C10</f>
        <v>0</v>
      </c>
      <c r="E11" s="256">
        <f>E10-D10</f>
        <v>0</v>
      </c>
      <c r="F11" s="381">
        <f>AVERAGE(C11:E11)</f>
        <v>0</v>
      </c>
      <c r="G11" s="234"/>
      <c r="H11" s="454"/>
      <c r="I11" s="455">
        <f>IFERROR(I10-H10,"")</f>
        <v>0</v>
      </c>
      <c r="J11" s="455">
        <f>IFERROR(J10-I10,"")</f>
        <v>0</v>
      </c>
      <c r="K11" s="455">
        <f>IFERROR(K10-J10,"")</f>
        <v>0</v>
      </c>
      <c r="L11" s="73">
        <f>IFERROR(AVERAGE('6　集計結果＿月ベース（単年度）'!B126:M126),"")</f>
        <v>0</v>
      </c>
      <c r="M11" s="46"/>
    </row>
    <row r="12" spans="1:21" s="63" customFormat="1" ht="27.75" customHeight="1" x14ac:dyDescent="0.2">
      <c r="A12" s="170" t="s">
        <v>486</v>
      </c>
      <c r="B12" s="381">
        <f>SUM('6　集計結果＿月ベース（単年度）'!B127:D127)</f>
        <v>0</v>
      </c>
      <c r="C12" s="381">
        <f>SUM('6　集計結果＿月ベース（単年度）'!E127:G127)</f>
        <v>0</v>
      </c>
      <c r="D12" s="381">
        <f>SUM('6　集計結果＿月ベース（単年度）'!H127:J127)</f>
        <v>0</v>
      </c>
      <c r="E12" s="381">
        <f>SUM('6　集計結果＿月ベース（単年度）'!K127:M127)</f>
        <v>0</v>
      </c>
      <c r="F12" s="381">
        <f>SUM(B12:E12)</f>
        <v>0</v>
      </c>
      <c r="G12" s="237"/>
      <c r="H12" s="73">
        <f>IFERROR(AVERAGE('6　集計結果＿月ベース（単年度）'!B127:D127),"")</f>
        <v>0</v>
      </c>
      <c r="I12" s="73">
        <f>IFERROR(AVERAGE('6　集計結果＿月ベース（単年度）'!E127:G127),"")</f>
        <v>0</v>
      </c>
      <c r="J12" s="73">
        <f>IFERROR(AVERAGE('6　集計結果＿月ベース（単年度）'!H127:J127),"")</f>
        <v>0</v>
      </c>
      <c r="K12" s="73">
        <f>IFERROR(AVERAGE('6　集計結果＿月ベース（単年度）'!K127:M127),"")</f>
        <v>0</v>
      </c>
      <c r="L12" s="73">
        <f>IFERROR(AVERAGE('6　集計結果＿月ベース（単年度）'!B127:M127),"")</f>
        <v>0</v>
      </c>
      <c r="M12" s="39" t="s">
        <v>488</v>
      </c>
    </row>
    <row r="13" spans="1:21" s="63" customFormat="1" ht="13.5" customHeight="1" x14ac:dyDescent="0.2">
      <c r="A13" s="122"/>
      <c r="B13" s="126"/>
      <c r="C13" s="126"/>
      <c r="D13" s="126"/>
      <c r="E13" s="126"/>
      <c r="F13" s="126"/>
      <c r="G13" s="126"/>
      <c r="H13" s="126"/>
      <c r="I13" s="126"/>
      <c r="J13" s="126"/>
      <c r="K13" s="126"/>
      <c r="L13" s="126"/>
      <c r="M13" s="46"/>
    </row>
    <row r="14" spans="1:21" s="63" customFormat="1" ht="22.5" customHeight="1" x14ac:dyDescent="0.2">
      <c r="A14" s="122"/>
      <c r="B14" s="126"/>
      <c r="C14" s="126"/>
      <c r="D14" s="126"/>
      <c r="E14" s="126"/>
      <c r="F14" s="126"/>
      <c r="G14" s="126"/>
      <c r="H14" s="126"/>
      <c r="I14" s="126"/>
      <c r="J14" s="126"/>
      <c r="K14" s="126"/>
      <c r="L14" s="126"/>
      <c r="M14" s="46"/>
    </row>
    <row r="15" spans="1:21" s="63" customFormat="1" ht="22.5" customHeight="1" x14ac:dyDescent="0.2">
      <c r="A15" s="122"/>
      <c r="B15" s="126"/>
      <c r="C15" s="126"/>
      <c r="D15" s="126"/>
      <c r="E15" s="126"/>
      <c r="F15" s="126"/>
      <c r="G15" s="126"/>
      <c r="H15" s="126"/>
      <c r="I15" s="126"/>
      <c r="J15" s="126"/>
      <c r="K15" s="126"/>
      <c r="L15" s="126"/>
      <c r="M15" s="46"/>
    </row>
    <row r="16" spans="1:21" s="63" customFormat="1" ht="22.5" customHeight="1" x14ac:dyDescent="0.2">
      <c r="A16" s="122"/>
      <c r="B16" s="126"/>
      <c r="C16" s="126"/>
      <c r="D16" s="126"/>
      <c r="E16" s="126"/>
      <c r="F16" s="126"/>
      <c r="G16" s="126"/>
      <c r="H16" s="126"/>
      <c r="I16" s="126"/>
      <c r="J16" s="126"/>
      <c r="K16" s="126"/>
      <c r="L16" s="126"/>
      <c r="M16" s="46"/>
    </row>
    <row r="17" spans="1:14" s="63" customFormat="1" ht="22.5" customHeight="1" x14ac:dyDescent="0.2">
      <c r="A17" s="122"/>
      <c r="B17" s="126"/>
      <c r="C17" s="126"/>
      <c r="D17" s="126"/>
      <c r="E17" s="126"/>
      <c r="F17" s="126"/>
      <c r="G17" s="126"/>
      <c r="H17" s="126"/>
      <c r="I17" s="126"/>
      <c r="J17" s="126"/>
      <c r="K17" s="126"/>
      <c r="L17" s="126"/>
      <c r="M17" s="46"/>
    </row>
    <row r="18" spans="1:14" s="63" customFormat="1" ht="22.5" customHeight="1" x14ac:dyDescent="0.2">
      <c r="A18" s="122"/>
      <c r="B18" s="126"/>
      <c r="C18" s="126"/>
      <c r="D18" s="126"/>
      <c r="E18" s="126"/>
      <c r="F18" s="126"/>
      <c r="G18" s="126"/>
      <c r="H18" s="126"/>
      <c r="I18" s="126"/>
      <c r="J18" s="126"/>
      <c r="K18" s="126"/>
      <c r="L18" s="126"/>
      <c r="M18" s="46"/>
    </row>
    <row r="19" spans="1:14" s="63" customFormat="1" ht="22.5" customHeight="1" x14ac:dyDescent="0.2">
      <c r="A19" s="122"/>
      <c r="B19" s="126"/>
      <c r="C19" s="126"/>
      <c r="D19" s="126"/>
      <c r="E19" s="126"/>
      <c r="F19" s="126"/>
      <c r="G19" s="126"/>
      <c r="H19" s="126"/>
      <c r="I19" s="126"/>
      <c r="J19" s="126"/>
      <c r="K19" s="126"/>
      <c r="L19" s="126"/>
      <c r="M19" s="46"/>
    </row>
    <row r="20" spans="1:14" s="63" customFormat="1" ht="22.5" customHeight="1" x14ac:dyDescent="0.2">
      <c r="A20" s="122"/>
      <c r="B20" s="126"/>
      <c r="C20" s="126"/>
      <c r="D20" s="126"/>
      <c r="E20" s="126"/>
      <c r="F20" s="126"/>
      <c r="G20" s="126"/>
      <c r="H20" s="126"/>
      <c r="I20" s="126"/>
      <c r="J20" s="126"/>
      <c r="K20" s="126"/>
      <c r="L20" s="126"/>
      <c r="M20" s="46"/>
    </row>
    <row r="21" spans="1:14" s="63" customFormat="1" ht="22.5" customHeight="1" x14ac:dyDescent="0.2">
      <c r="A21" s="122"/>
      <c r="B21" s="126"/>
      <c r="C21" s="126"/>
      <c r="D21" s="126"/>
      <c r="E21" s="126"/>
      <c r="F21" s="126"/>
      <c r="G21" s="126"/>
      <c r="H21" s="126"/>
      <c r="I21" s="126"/>
      <c r="J21" s="126"/>
      <c r="K21" s="126"/>
      <c r="L21" s="126"/>
      <c r="M21" s="46"/>
    </row>
    <row r="22" spans="1:14" s="63" customFormat="1" ht="22.5" customHeight="1" x14ac:dyDescent="0.2">
      <c r="A22" s="122"/>
      <c r="B22" s="126"/>
      <c r="C22" s="126"/>
      <c r="D22" s="126"/>
      <c r="E22" s="126"/>
      <c r="F22" s="126"/>
      <c r="G22" s="126"/>
      <c r="H22" s="126"/>
      <c r="I22" s="126"/>
      <c r="J22" s="126"/>
      <c r="K22" s="126"/>
      <c r="L22" s="126"/>
      <c r="M22" s="46"/>
    </row>
    <row r="23" spans="1:14" s="44" customFormat="1" ht="21" customHeight="1" x14ac:dyDescent="0.2">
      <c r="M23" s="396"/>
      <c r="N23" s="36"/>
    </row>
    <row r="24" spans="1:14" s="44" customFormat="1" ht="21" customHeight="1" x14ac:dyDescent="0.2">
      <c r="N24" s="36"/>
    </row>
    <row r="25" spans="1:14" s="44" customFormat="1" ht="21" customHeight="1" x14ac:dyDescent="0.2">
      <c r="N25" s="36"/>
    </row>
    <row r="26" spans="1:14" s="44" customFormat="1" ht="21" customHeight="1" x14ac:dyDescent="0.2">
      <c r="N26" s="36"/>
    </row>
    <row r="27" spans="1:14" s="44" customFormat="1" ht="21" customHeight="1" x14ac:dyDescent="0.2">
      <c r="N27" s="36"/>
    </row>
    <row r="28" spans="1:14" s="44" customFormat="1" ht="21" customHeight="1" x14ac:dyDescent="0.2">
      <c r="N28" s="36"/>
    </row>
    <row r="29" spans="1:14" s="44" customFormat="1" ht="21" customHeight="1" x14ac:dyDescent="0.2">
      <c r="N29" s="36"/>
    </row>
    <row r="30" spans="1:14" ht="18" customHeight="1" x14ac:dyDescent="0.2">
      <c r="A30" s="36"/>
      <c r="B30" s="36"/>
      <c r="C30" s="36"/>
      <c r="D30" s="36"/>
      <c r="E30" s="36"/>
      <c r="F30" s="36"/>
      <c r="G30" s="36"/>
      <c r="H30" s="36"/>
      <c r="I30" s="36"/>
      <c r="J30" s="36"/>
      <c r="K30" s="36"/>
      <c r="L30" s="36"/>
    </row>
    <row r="31" spans="1:14" ht="18" customHeight="1" x14ac:dyDescent="0.2">
      <c r="A31" s="36"/>
      <c r="B31" s="36"/>
      <c r="C31" s="36"/>
      <c r="D31" s="36"/>
      <c r="E31" s="36"/>
      <c r="F31" s="36"/>
      <c r="G31" s="36"/>
      <c r="H31" s="36"/>
      <c r="I31" s="36"/>
      <c r="J31" s="36"/>
      <c r="K31" s="36"/>
      <c r="L31" s="36"/>
    </row>
    <row r="32" spans="1:14" ht="18" customHeight="1" x14ac:dyDescent="0.2">
      <c r="A32" s="36"/>
      <c r="B32" s="36"/>
      <c r="C32" s="36"/>
      <c r="D32" s="36"/>
      <c r="E32" s="36"/>
      <c r="F32" s="36"/>
      <c r="G32" s="36"/>
      <c r="H32" s="36"/>
      <c r="I32" s="36"/>
      <c r="J32" s="36"/>
      <c r="K32" s="36"/>
      <c r="L32" s="36"/>
    </row>
    <row r="33" spans="1:12" ht="18" customHeight="1" x14ac:dyDescent="0.2">
      <c r="A33" s="36"/>
      <c r="B33" s="36"/>
      <c r="C33" s="36"/>
      <c r="D33" s="36"/>
      <c r="E33" s="36"/>
      <c r="F33" s="36"/>
      <c r="G33" s="36"/>
      <c r="H33" s="36"/>
      <c r="I33" s="36"/>
      <c r="J33" s="36"/>
      <c r="K33" s="36"/>
      <c r="L33" s="36"/>
    </row>
    <row r="34" spans="1:12" ht="18" customHeight="1" x14ac:dyDescent="0.2">
      <c r="A34" s="36"/>
      <c r="B34" s="36"/>
      <c r="C34" s="36"/>
      <c r="D34" s="36"/>
      <c r="E34" s="36"/>
      <c r="F34" s="36"/>
      <c r="G34" s="36"/>
      <c r="H34" s="36"/>
      <c r="I34" s="36"/>
      <c r="J34" s="36"/>
      <c r="K34" s="36"/>
      <c r="L34" s="36"/>
    </row>
    <row r="35" spans="1:12" ht="18" customHeight="1" x14ac:dyDescent="0.2">
      <c r="A35" s="36"/>
      <c r="B35" s="36"/>
      <c r="C35" s="36"/>
      <c r="D35" s="36"/>
      <c r="E35" s="36"/>
      <c r="F35" s="36"/>
      <c r="G35" s="36"/>
      <c r="H35" s="36"/>
      <c r="I35" s="36"/>
      <c r="J35" s="36"/>
      <c r="K35" s="36"/>
      <c r="L35" s="36"/>
    </row>
    <row r="36" spans="1:12" ht="18" customHeight="1" x14ac:dyDescent="0.2">
      <c r="A36" s="36"/>
      <c r="B36" s="36"/>
      <c r="C36" s="36"/>
      <c r="D36" s="36"/>
      <c r="E36" s="36"/>
      <c r="F36" s="36"/>
      <c r="G36" s="36"/>
      <c r="H36" s="36"/>
      <c r="I36" s="36"/>
      <c r="J36" s="36"/>
      <c r="K36" s="36"/>
      <c r="L36" s="36"/>
    </row>
    <row r="37" spans="1:12" ht="18" customHeight="1" x14ac:dyDescent="0.2">
      <c r="A37" s="36"/>
      <c r="B37" s="36"/>
      <c r="C37" s="36"/>
      <c r="D37" s="36"/>
      <c r="E37" s="36"/>
      <c r="F37" s="36"/>
      <c r="G37" s="36"/>
      <c r="H37" s="36"/>
      <c r="I37" s="36"/>
      <c r="J37" s="36"/>
      <c r="K37" s="36"/>
      <c r="L37" s="36"/>
    </row>
    <row r="38" spans="1:12" ht="18" customHeight="1" x14ac:dyDescent="0.2">
      <c r="A38" s="36"/>
      <c r="B38" s="36"/>
      <c r="C38" s="36"/>
      <c r="D38" s="36"/>
      <c r="E38" s="36"/>
      <c r="F38" s="36"/>
      <c r="G38" s="36"/>
      <c r="H38" s="36"/>
      <c r="I38" s="36"/>
      <c r="J38" s="36"/>
      <c r="K38" s="36"/>
      <c r="L38" s="36"/>
    </row>
    <row r="39" spans="1:12" ht="18" customHeight="1" x14ac:dyDescent="0.2">
      <c r="A39" s="36"/>
      <c r="B39" s="36"/>
      <c r="C39" s="36"/>
      <c r="D39" s="36"/>
      <c r="E39" s="36"/>
      <c r="F39" s="36"/>
      <c r="G39" s="36"/>
      <c r="H39" s="36"/>
      <c r="I39" s="36"/>
      <c r="J39" s="36"/>
      <c r="K39" s="36"/>
      <c r="L39" s="36"/>
    </row>
    <row r="40" spans="1:12" ht="18" customHeight="1" x14ac:dyDescent="0.2">
      <c r="A40" s="36"/>
      <c r="B40" s="36"/>
      <c r="C40" s="36"/>
      <c r="D40" s="36"/>
      <c r="E40" s="36"/>
      <c r="F40" s="36"/>
      <c r="G40" s="36"/>
      <c r="H40" s="36"/>
      <c r="I40" s="36"/>
      <c r="J40" s="36"/>
      <c r="K40" s="36"/>
      <c r="L40" s="36"/>
    </row>
    <row r="41" spans="1:12" ht="18" customHeight="1" x14ac:dyDescent="0.2">
      <c r="A41" s="36"/>
      <c r="B41" s="36"/>
      <c r="C41" s="36"/>
      <c r="D41" s="36"/>
      <c r="E41" s="36"/>
      <c r="F41" s="36"/>
      <c r="G41" s="36"/>
      <c r="H41" s="36"/>
      <c r="I41" s="36"/>
      <c r="J41" s="36"/>
      <c r="K41" s="36"/>
      <c r="L41" s="36"/>
    </row>
    <row r="42" spans="1:12" ht="18" customHeight="1" x14ac:dyDescent="0.2">
      <c r="A42" s="36"/>
      <c r="B42" s="36"/>
      <c r="C42" s="36"/>
      <c r="D42" s="36"/>
      <c r="E42" s="36"/>
      <c r="F42" s="36"/>
      <c r="G42" s="36"/>
      <c r="H42" s="36"/>
      <c r="I42" s="36"/>
      <c r="J42" s="36"/>
      <c r="K42" s="36"/>
      <c r="L42" s="36"/>
    </row>
    <row r="43" spans="1:12" ht="18" customHeight="1" x14ac:dyDescent="0.2">
      <c r="A43" s="36"/>
      <c r="B43" s="36"/>
      <c r="C43" s="36"/>
      <c r="D43" s="36"/>
      <c r="E43" s="36"/>
      <c r="F43" s="36"/>
      <c r="G43" s="36"/>
      <c r="H43" s="36"/>
      <c r="I43" s="36"/>
      <c r="J43" s="36"/>
      <c r="K43" s="36"/>
      <c r="L43" s="36"/>
    </row>
    <row r="44" spans="1:12" ht="18" customHeight="1" x14ac:dyDescent="0.2">
      <c r="A44" s="36"/>
      <c r="B44" s="36"/>
      <c r="C44" s="36"/>
      <c r="D44" s="36"/>
      <c r="E44" s="36"/>
      <c r="F44" s="36"/>
      <c r="G44" s="36"/>
      <c r="H44" s="36"/>
      <c r="I44" s="36"/>
      <c r="J44" s="36"/>
      <c r="K44" s="36"/>
      <c r="L44" s="36"/>
    </row>
    <row r="45" spans="1:12" ht="18" customHeight="1" x14ac:dyDescent="0.2">
      <c r="A45" s="36"/>
      <c r="B45" s="36"/>
      <c r="C45" s="36"/>
      <c r="D45" s="36"/>
      <c r="E45" s="36"/>
      <c r="F45" s="36"/>
      <c r="G45" s="36"/>
      <c r="H45" s="36"/>
      <c r="I45" s="36"/>
      <c r="J45" s="36"/>
      <c r="K45" s="36"/>
      <c r="L45" s="36"/>
    </row>
    <row r="46" spans="1:12" ht="18" customHeight="1" x14ac:dyDescent="0.2">
      <c r="A46" s="36"/>
      <c r="B46" s="36"/>
      <c r="C46" s="36"/>
      <c r="D46" s="36"/>
      <c r="E46" s="36"/>
      <c r="F46" s="36"/>
      <c r="G46" s="36"/>
      <c r="H46" s="36"/>
      <c r="I46" s="36"/>
      <c r="J46" s="36"/>
      <c r="K46" s="36"/>
      <c r="L46" s="36"/>
    </row>
    <row r="47" spans="1:12" ht="18" customHeight="1" x14ac:dyDescent="0.2">
      <c r="A47" s="36"/>
      <c r="B47" s="36"/>
      <c r="C47" s="36"/>
      <c r="D47" s="36"/>
      <c r="E47" s="36"/>
      <c r="F47" s="36"/>
      <c r="G47" s="36"/>
      <c r="H47" s="36"/>
      <c r="I47" s="36"/>
      <c r="J47" s="36"/>
      <c r="K47" s="36"/>
      <c r="L47" s="36"/>
    </row>
    <row r="48" spans="1:12" ht="18" customHeight="1" x14ac:dyDescent="0.2">
      <c r="A48" s="36"/>
      <c r="B48" s="36"/>
      <c r="C48" s="36"/>
      <c r="D48" s="36"/>
      <c r="E48" s="36"/>
      <c r="F48" s="36"/>
      <c r="G48" s="36"/>
      <c r="H48" s="36"/>
      <c r="I48" s="36"/>
      <c r="J48" s="36"/>
      <c r="K48" s="36"/>
      <c r="L48" s="36"/>
    </row>
    <row r="49" spans="1:12" ht="18" customHeight="1" x14ac:dyDescent="0.2">
      <c r="A49" s="36"/>
      <c r="B49" s="36"/>
      <c r="C49" s="36"/>
      <c r="D49" s="36"/>
      <c r="E49" s="36"/>
      <c r="F49" s="36"/>
      <c r="G49" s="36"/>
      <c r="H49" s="36"/>
      <c r="I49" s="36"/>
      <c r="J49" s="36"/>
      <c r="K49" s="36"/>
      <c r="L49" s="36"/>
    </row>
  </sheetData>
  <sheetProtection password="CAEB" sheet="1" objects="1" scenarios="1" formatCells="0"/>
  <mergeCells count="4">
    <mergeCell ref="A1:B1"/>
    <mergeCell ref="M1:N1"/>
    <mergeCell ref="K1:L1"/>
    <mergeCell ref="G1:J1"/>
  </mergeCells>
  <phoneticPr fontId="1"/>
  <hyperlinks>
    <hyperlink ref="M1:N1" location="目次!A1" display="目次に戻る" xr:uid="{00000000-0004-0000-0B00-000000000000}"/>
  </hyperlinks>
  <printOptions horizont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&amp;R訪問介護事業所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2">
    <tabColor rgb="FF00B050"/>
  </sheetPr>
  <dimension ref="A1:AM240"/>
  <sheetViews>
    <sheetView topLeftCell="A25" zoomScale="75" zoomScaleNormal="75" zoomScaleSheetLayoutView="70" workbookViewId="0">
      <selection activeCell="B16" sqref="B16"/>
    </sheetView>
  </sheetViews>
  <sheetFormatPr defaultColWidth="9" defaultRowHeight="18" customHeight="1" x14ac:dyDescent="0.2"/>
  <cols>
    <col min="1" max="1" width="24.44140625" style="44" customWidth="1"/>
    <col min="2" max="13" width="8.33203125" style="44" customWidth="1"/>
    <col min="14" max="14" width="8.33203125" style="64" customWidth="1"/>
    <col min="15" max="15" width="9.44140625" style="44" customWidth="1"/>
    <col min="16" max="22" width="9.44140625" style="36" customWidth="1"/>
    <col min="23" max="16384" width="9" style="36"/>
  </cols>
  <sheetData>
    <row r="1" spans="1:38" ht="22.5" customHeight="1" x14ac:dyDescent="0.2">
      <c r="A1" s="555" t="s">
        <v>164</v>
      </c>
      <c r="B1" s="555"/>
      <c r="C1" s="556"/>
      <c r="F1" s="63"/>
      <c r="I1" s="559" t="str">
        <f>基本情報＿表紙!E6</f>
        <v>＊＊事業所</v>
      </c>
      <c r="J1" s="560"/>
      <c r="K1" s="560"/>
      <c r="L1" s="561"/>
      <c r="M1" s="246">
        <f>基本情報＿表紙!J4</f>
        <v>4</v>
      </c>
      <c r="N1" s="247" t="s">
        <v>37</v>
      </c>
      <c r="P1" s="487" t="s">
        <v>60</v>
      </c>
      <c r="Q1" s="488"/>
      <c r="R1" s="44"/>
      <c r="S1" s="44"/>
    </row>
    <row r="2" spans="1:38" ht="5.25" customHeight="1" x14ac:dyDescent="0.2">
      <c r="A2" s="152"/>
      <c r="B2" s="110"/>
      <c r="C2" s="63"/>
      <c r="D2" s="39"/>
      <c r="E2" s="63"/>
      <c r="F2" s="63"/>
      <c r="G2" s="36"/>
      <c r="H2" s="63"/>
      <c r="I2" s="49"/>
      <c r="J2" s="38"/>
      <c r="K2" s="36"/>
      <c r="L2" s="171"/>
      <c r="M2" s="36"/>
      <c r="N2" s="36"/>
      <c r="P2" s="2"/>
      <c r="Q2" s="3"/>
      <c r="R2" s="44"/>
      <c r="S2" s="44"/>
    </row>
    <row r="3" spans="1:38" s="44" customFormat="1" ht="6.75" customHeight="1" x14ac:dyDescent="0.2">
      <c r="A3" s="122"/>
      <c r="B3" s="56"/>
      <c r="C3" s="123"/>
      <c r="E3" s="123"/>
      <c r="F3" s="123"/>
      <c r="G3" s="123"/>
      <c r="H3" s="123"/>
      <c r="I3" s="123"/>
      <c r="J3" s="123"/>
      <c r="K3" s="123"/>
      <c r="L3" s="123"/>
      <c r="M3" s="123"/>
      <c r="N3" s="124"/>
    </row>
    <row r="4" spans="1:38" s="44" customFormat="1" ht="16.5" customHeight="1" x14ac:dyDescent="0.2">
      <c r="A4" s="270" t="s">
        <v>340</v>
      </c>
      <c r="B4" s="168" t="s">
        <v>7</v>
      </c>
      <c r="C4" s="168" t="s">
        <v>8</v>
      </c>
      <c r="D4" s="168" t="s">
        <v>9</v>
      </c>
      <c r="E4" s="168" t="s">
        <v>11</v>
      </c>
      <c r="F4" s="168" t="s">
        <v>12</v>
      </c>
      <c r="G4" s="168" t="s">
        <v>13</v>
      </c>
      <c r="H4" s="168" t="s">
        <v>14</v>
      </c>
      <c r="I4" s="168" t="s">
        <v>15</v>
      </c>
      <c r="J4" s="168" t="s">
        <v>16</v>
      </c>
      <c r="K4" s="168" t="s">
        <v>17</v>
      </c>
      <c r="L4" s="168" t="s">
        <v>18</v>
      </c>
      <c r="M4" s="168" t="s">
        <v>19</v>
      </c>
      <c r="N4" s="168" t="s">
        <v>20</v>
      </c>
      <c r="P4" s="121"/>
      <c r="Q4" s="63"/>
      <c r="Y4" s="202"/>
      <c r="Z4" s="63"/>
      <c r="AA4" s="63"/>
      <c r="AB4" s="63"/>
      <c r="AC4" s="106"/>
    </row>
    <row r="5" spans="1:38" s="44" customFormat="1" ht="16.5" customHeight="1" x14ac:dyDescent="0.2">
      <c r="A5" s="33" t="s">
        <v>109</v>
      </c>
      <c r="B5" s="249">
        <f>SUM('1　基本情報＿利用者'!B4:B7)</f>
        <v>0</v>
      </c>
      <c r="C5" s="249">
        <f>SUM('1　基本情報＿利用者'!C4:C7)</f>
        <v>0</v>
      </c>
      <c r="D5" s="249">
        <f>SUM('1　基本情報＿利用者'!D4:D7)</f>
        <v>0</v>
      </c>
      <c r="E5" s="249">
        <f>SUM('1　基本情報＿利用者'!E4:E7)</f>
        <v>0</v>
      </c>
      <c r="F5" s="249">
        <f>SUM('1　基本情報＿利用者'!F4:F7)</f>
        <v>0</v>
      </c>
      <c r="G5" s="249">
        <f>SUM('1　基本情報＿利用者'!G4:G7)</f>
        <v>0</v>
      </c>
      <c r="H5" s="249">
        <f>SUM('1　基本情報＿利用者'!H4:H7)</f>
        <v>0</v>
      </c>
      <c r="I5" s="249">
        <f>SUM('1　基本情報＿利用者'!I4:I7)</f>
        <v>0</v>
      </c>
      <c r="J5" s="249">
        <f>SUM('1　基本情報＿利用者'!J4:J7)</f>
        <v>0</v>
      </c>
      <c r="K5" s="249">
        <f>SUM('1　基本情報＿利用者'!K4:K7)</f>
        <v>0</v>
      </c>
      <c r="L5" s="249">
        <f>SUM('1　基本情報＿利用者'!L4:L7)</f>
        <v>0</v>
      </c>
      <c r="M5" s="249">
        <f>SUM('1　基本情報＿利用者'!M4:M7)</f>
        <v>0</v>
      </c>
      <c r="N5" s="66">
        <f>SUM(B5:M5)</f>
        <v>0</v>
      </c>
      <c r="O5" s="39" t="s">
        <v>268</v>
      </c>
      <c r="P5" s="130"/>
      <c r="Q5" s="63"/>
      <c r="Y5" s="202"/>
      <c r="Z5" s="63"/>
      <c r="AA5" s="63"/>
      <c r="AB5" s="63"/>
      <c r="AC5" s="106"/>
    </row>
    <row r="6" spans="1:38" s="44" customFormat="1" ht="16.5" customHeight="1" x14ac:dyDescent="0.2">
      <c r="A6" s="33" t="s">
        <v>84</v>
      </c>
      <c r="B6" s="249">
        <f>'1　基本情報＿利用者'!B14</f>
        <v>0</v>
      </c>
      <c r="C6" s="249">
        <f>'1　基本情報＿利用者'!C14</f>
        <v>0</v>
      </c>
      <c r="D6" s="249">
        <f>'1　基本情報＿利用者'!D14</f>
        <v>0</v>
      </c>
      <c r="E6" s="249">
        <f>'1　基本情報＿利用者'!E14</f>
        <v>0</v>
      </c>
      <c r="F6" s="249">
        <f>'1　基本情報＿利用者'!F14</f>
        <v>0</v>
      </c>
      <c r="G6" s="249">
        <f>'1　基本情報＿利用者'!G14</f>
        <v>0</v>
      </c>
      <c r="H6" s="249">
        <f>'1　基本情報＿利用者'!H14</f>
        <v>0</v>
      </c>
      <c r="I6" s="249">
        <f>'1　基本情報＿利用者'!I14</f>
        <v>0</v>
      </c>
      <c r="J6" s="249">
        <f>'1　基本情報＿利用者'!J14</f>
        <v>0</v>
      </c>
      <c r="K6" s="249">
        <f>'1　基本情報＿利用者'!K14</f>
        <v>0</v>
      </c>
      <c r="L6" s="249">
        <f>'1　基本情報＿利用者'!L14</f>
        <v>0</v>
      </c>
      <c r="M6" s="249">
        <f>'1　基本情報＿利用者'!M14</f>
        <v>0</v>
      </c>
      <c r="N6" s="66">
        <f>SUM(B6:M6)</f>
        <v>0</v>
      </c>
      <c r="O6" s="46"/>
      <c r="Q6" s="63"/>
      <c r="Y6" s="202"/>
      <c r="Z6" s="63"/>
      <c r="AA6" s="63"/>
      <c r="AB6" s="63"/>
      <c r="AC6" s="63"/>
    </row>
    <row r="7" spans="1:38" s="44" customFormat="1" ht="16.5" customHeight="1" x14ac:dyDescent="0.2">
      <c r="A7" s="33" t="s">
        <v>196</v>
      </c>
      <c r="B7" s="249">
        <f>SUM('1　基本情報＿利用者'!B17:B19)</f>
        <v>0</v>
      </c>
      <c r="C7" s="249">
        <f>SUM('1　基本情報＿利用者'!C17:C19)</f>
        <v>0</v>
      </c>
      <c r="D7" s="249">
        <f>SUM('1　基本情報＿利用者'!D17:D19)</f>
        <v>0</v>
      </c>
      <c r="E7" s="249">
        <f>SUM('1　基本情報＿利用者'!E17:E19)</f>
        <v>0</v>
      </c>
      <c r="F7" s="249">
        <f>SUM('1　基本情報＿利用者'!F17:F19)</f>
        <v>0</v>
      </c>
      <c r="G7" s="249">
        <f>SUM('1　基本情報＿利用者'!G17:G19)</f>
        <v>0</v>
      </c>
      <c r="H7" s="249">
        <f>SUM('1　基本情報＿利用者'!H17:H19)</f>
        <v>0</v>
      </c>
      <c r="I7" s="249">
        <f>SUM('1　基本情報＿利用者'!I17:I19)</f>
        <v>0</v>
      </c>
      <c r="J7" s="249">
        <f>SUM('1　基本情報＿利用者'!J17:J19)</f>
        <v>0</v>
      </c>
      <c r="K7" s="249">
        <f>SUM('1　基本情報＿利用者'!K17:K19)</f>
        <v>0</v>
      </c>
      <c r="L7" s="249">
        <f>SUM('1　基本情報＿利用者'!L17:L19)</f>
        <v>0</v>
      </c>
      <c r="M7" s="249">
        <f>SUM('1　基本情報＿利用者'!M17:M19)</f>
        <v>0</v>
      </c>
      <c r="N7" s="66">
        <f>SUM(B7:M7)</f>
        <v>0</v>
      </c>
      <c r="O7" s="39" t="s">
        <v>269</v>
      </c>
      <c r="P7" s="130"/>
    </row>
    <row r="8" spans="1:38" s="44" customFormat="1" ht="16.5" customHeight="1" x14ac:dyDescent="0.2">
      <c r="A8" s="33" t="s">
        <v>110</v>
      </c>
      <c r="B8" s="249">
        <f>'1　基本情報＿利用者'!B27</f>
        <v>0</v>
      </c>
      <c r="C8" s="249">
        <f>'1　基本情報＿利用者'!C27</f>
        <v>0</v>
      </c>
      <c r="D8" s="249">
        <f>'1　基本情報＿利用者'!D27</f>
        <v>0</v>
      </c>
      <c r="E8" s="249">
        <f>'1　基本情報＿利用者'!E27</f>
        <v>0</v>
      </c>
      <c r="F8" s="249">
        <f>'1　基本情報＿利用者'!F27</f>
        <v>0</v>
      </c>
      <c r="G8" s="249">
        <f>'1　基本情報＿利用者'!G27</f>
        <v>0</v>
      </c>
      <c r="H8" s="249">
        <f>'1　基本情報＿利用者'!H27</f>
        <v>0</v>
      </c>
      <c r="I8" s="249">
        <f>'1　基本情報＿利用者'!I27</f>
        <v>0</v>
      </c>
      <c r="J8" s="249">
        <f>'1　基本情報＿利用者'!J27</f>
        <v>0</v>
      </c>
      <c r="K8" s="249">
        <f>'1　基本情報＿利用者'!K27</f>
        <v>0</v>
      </c>
      <c r="L8" s="249">
        <f>'1　基本情報＿利用者'!L27</f>
        <v>0</v>
      </c>
      <c r="M8" s="249">
        <f>'1　基本情報＿利用者'!M27</f>
        <v>0</v>
      </c>
      <c r="N8" s="66">
        <f>SUM(B8:M8)</f>
        <v>0</v>
      </c>
      <c r="O8" s="39" t="s">
        <v>475</v>
      </c>
      <c r="AK8" s="121"/>
      <c r="AL8" s="63"/>
    </row>
    <row r="9" spans="1:38" s="44" customFormat="1" ht="16.5" customHeight="1" x14ac:dyDescent="0.2">
      <c r="A9" s="342">
        <f>基本情報＿表紙!$J$4</f>
        <v>4</v>
      </c>
      <c r="B9" s="66">
        <f>SUM(B5:B8)</f>
        <v>0</v>
      </c>
      <c r="C9" s="66">
        <f t="shared" ref="C9:M9" si="0">SUM(C5:C8)</f>
        <v>0</v>
      </c>
      <c r="D9" s="66">
        <f t="shared" si="0"/>
        <v>0</v>
      </c>
      <c r="E9" s="66">
        <f t="shared" si="0"/>
        <v>0</v>
      </c>
      <c r="F9" s="66">
        <f t="shared" si="0"/>
        <v>0</v>
      </c>
      <c r="G9" s="66">
        <f t="shared" si="0"/>
        <v>0</v>
      </c>
      <c r="H9" s="66">
        <f t="shared" si="0"/>
        <v>0</v>
      </c>
      <c r="I9" s="66">
        <f t="shared" si="0"/>
        <v>0</v>
      </c>
      <c r="J9" s="66">
        <f t="shared" si="0"/>
        <v>0</v>
      </c>
      <c r="K9" s="66">
        <f t="shared" si="0"/>
        <v>0</v>
      </c>
      <c r="L9" s="66">
        <f t="shared" si="0"/>
        <v>0</v>
      </c>
      <c r="M9" s="66">
        <f t="shared" si="0"/>
        <v>0</v>
      </c>
      <c r="N9" s="66">
        <f>SUM(B9:M9)</f>
        <v>0</v>
      </c>
    </row>
    <row r="10" spans="1:38" s="46" customFormat="1" ht="16.5" customHeight="1" x14ac:dyDescent="0.2">
      <c r="A10" s="33" t="s">
        <v>109</v>
      </c>
      <c r="B10" s="430"/>
      <c r="C10" s="430"/>
      <c r="D10" s="430"/>
      <c r="E10" s="430"/>
      <c r="F10" s="430"/>
      <c r="G10" s="430"/>
      <c r="H10" s="430"/>
      <c r="I10" s="430"/>
      <c r="J10" s="430"/>
      <c r="K10" s="430"/>
      <c r="L10" s="430"/>
      <c r="M10" s="430"/>
      <c r="N10" s="66">
        <f>IFERROR(SUM(B10:M10),"")</f>
        <v>0</v>
      </c>
      <c r="O10" s="68" t="s">
        <v>275</v>
      </c>
      <c r="AK10" s="130"/>
      <c r="AL10" s="63"/>
    </row>
    <row r="11" spans="1:38" s="46" customFormat="1" ht="16.5" customHeight="1" x14ac:dyDescent="0.2">
      <c r="A11" s="33" t="s">
        <v>84</v>
      </c>
      <c r="B11" s="430"/>
      <c r="C11" s="430"/>
      <c r="D11" s="430"/>
      <c r="E11" s="430"/>
      <c r="F11" s="430"/>
      <c r="G11" s="430"/>
      <c r="H11" s="430"/>
      <c r="I11" s="430"/>
      <c r="J11" s="430"/>
      <c r="K11" s="430"/>
      <c r="L11" s="430"/>
      <c r="M11" s="430"/>
      <c r="N11" s="66">
        <f t="shared" ref="N11:N18" si="1">IFERROR(SUM(B11:M11),"")</f>
        <v>0</v>
      </c>
      <c r="S11" s="39"/>
      <c r="AK11" s="130"/>
      <c r="AL11" s="63"/>
    </row>
    <row r="12" spans="1:38" s="46" customFormat="1" ht="16.5" customHeight="1" x14ac:dyDescent="0.2">
      <c r="A12" s="33" t="s">
        <v>196</v>
      </c>
      <c r="B12" s="430"/>
      <c r="C12" s="430"/>
      <c r="D12" s="430"/>
      <c r="E12" s="430"/>
      <c r="F12" s="430"/>
      <c r="G12" s="430"/>
      <c r="H12" s="430"/>
      <c r="I12" s="430"/>
      <c r="J12" s="430"/>
      <c r="K12" s="430"/>
      <c r="L12" s="430"/>
      <c r="M12" s="430"/>
      <c r="N12" s="66">
        <f t="shared" si="1"/>
        <v>0</v>
      </c>
      <c r="O12" s="106"/>
      <c r="P12" s="106"/>
      <c r="R12" s="106"/>
      <c r="S12" s="49"/>
      <c r="T12" s="106"/>
      <c r="U12" s="106"/>
      <c r="AK12" s="130"/>
      <c r="AL12" s="63"/>
    </row>
    <row r="13" spans="1:38" s="46" customFormat="1" ht="16.5" customHeight="1" x14ac:dyDescent="0.2">
      <c r="A13" s="33" t="s">
        <v>110</v>
      </c>
      <c r="B13" s="430"/>
      <c r="C13" s="430"/>
      <c r="D13" s="430"/>
      <c r="E13" s="430"/>
      <c r="F13" s="430"/>
      <c r="G13" s="430"/>
      <c r="H13" s="430"/>
      <c r="I13" s="430"/>
      <c r="J13" s="430"/>
      <c r="K13" s="430"/>
      <c r="L13" s="430"/>
      <c r="M13" s="430"/>
      <c r="N13" s="66">
        <f t="shared" si="1"/>
        <v>0</v>
      </c>
      <c r="O13" s="106"/>
      <c r="P13" s="106"/>
      <c r="R13" s="106"/>
      <c r="S13" s="49"/>
      <c r="T13" s="106"/>
      <c r="AK13" s="44"/>
      <c r="AL13" s="44"/>
    </row>
    <row r="14" spans="1:38" s="46" customFormat="1" ht="16.5" customHeight="1" x14ac:dyDescent="0.2">
      <c r="A14" s="342">
        <f>基本情報＿表紙!$J$4-1</f>
        <v>3</v>
      </c>
      <c r="B14" s="66">
        <f>SUM(B10:B13)</f>
        <v>0</v>
      </c>
      <c r="C14" s="66">
        <f t="shared" ref="C14" si="2">SUM(C10:C13)</f>
        <v>0</v>
      </c>
      <c r="D14" s="66">
        <f t="shared" ref="D14" si="3">SUM(D10:D13)</f>
        <v>0</v>
      </c>
      <c r="E14" s="66">
        <f t="shared" ref="E14" si="4">SUM(E10:E13)</f>
        <v>0</v>
      </c>
      <c r="F14" s="66">
        <f t="shared" ref="F14" si="5">SUM(F10:F13)</f>
        <v>0</v>
      </c>
      <c r="G14" s="66">
        <f t="shared" ref="G14" si="6">SUM(G10:G13)</f>
        <v>0</v>
      </c>
      <c r="H14" s="66">
        <f t="shared" ref="H14" si="7">SUM(H10:H13)</f>
        <v>0</v>
      </c>
      <c r="I14" s="66">
        <f t="shared" ref="I14" si="8">SUM(I10:I13)</f>
        <v>0</v>
      </c>
      <c r="J14" s="66">
        <f t="shared" ref="J14" si="9">SUM(J10:J13)</f>
        <v>0</v>
      </c>
      <c r="K14" s="66">
        <f t="shared" ref="K14" si="10">SUM(K10:K13)</f>
        <v>0</v>
      </c>
      <c r="L14" s="66">
        <f t="shared" ref="L14" si="11">SUM(L10:L13)</f>
        <v>0</v>
      </c>
      <c r="M14" s="66">
        <f t="shared" ref="M14" si="12">SUM(M10:M13)</f>
        <v>0</v>
      </c>
      <c r="N14" s="66">
        <f>SUM(B14:M14)</f>
        <v>0</v>
      </c>
      <c r="O14" s="106"/>
      <c r="P14" s="106"/>
      <c r="R14" s="106"/>
      <c r="S14" s="106"/>
      <c r="T14" s="106"/>
      <c r="AK14" s="130"/>
      <c r="AL14" s="63"/>
    </row>
    <row r="15" spans="1:38" s="133" customFormat="1" ht="16.5" customHeight="1" x14ac:dyDescent="0.2">
      <c r="A15" s="33" t="s">
        <v>109</v>
      </c>
      <c r="B15" s="430"/>
      <c r="C15" s="430"/>
      <c r="D15" s="430"/>
      <c r="E15" s="430"/>
      <c r="F15" s="430"/>
      <c r="G15" s="430"/>
      <c r="H15" s="430"/>
      <c r="I15" s="430"/>
      <c r="J15" s="430"/>
      <c r="K15" s="430"/>
      <c r="L15" s="430"/>
      <c r="M15" s="430"/>
      <c r="N15" s="66">
        <f t="shared" si="1"/>
        <v>0</v>
      </c>
      <c r="O15" s="68" t="s">
        <v>275</v>
      </c>
      <c r="P15" s="46"/>
      <c r="Q15" s="46"/>
      <c r="R15" s="46"/>
      <c r="S15" s="46"/>
      <c r="T15" s="134"/>
      <c r="AK15" s="130"/>
      <c r="AL15" s="63"/>
    </row>
    <row r="16" spans="1:38" s="133" customFormat="1" ht="16.5" customHeight="1" x14ac:dyDescent="0.2">
      <c r="A16" s="33" t="s">
        <v>84</v>
      </c>
      <c r="B16" s="430"/>
      <c r="C16" s="430"/>
      <c r="D16" s="430"/>
      <c r="E16" s="430"/>
      <c r="F16" s="430"/>
      <c r="G16" s="430"/>
      <c r="H16" s="430"/>
      <c r="I16" s="430"/>
      <c r="J16" s="430"/>
      <c r="K16" s="430"/>
      <c r="L16" s="430"/>
      <c r="M16" s="430"/>
      <c r="N16" s="66">
        <f t="shared" si="1"/>
        <v>0</v>
      </c>
      <c r="O16" s="46"/>
      <c r="P16" s="46"/>
      <c r="Q16" s="46"/>
      <c r="R16" s="46"/>
      <c r="S16" s="39"/>
      <c r="T16" s="134"/>
      <c r="AK16" s="130"/>
      <c r="AL16" s="63"/>
    </row>
    <row r="17" spans="1:38" s="46" customFormat="1" ht="16.5" customHeight="1" x14ac:dyDescent="0.2">
      <c r="A17" s="33" t="s">
        <v>196</v>
      </c>
      <c r="B17" s="430"/>
      <c r="C17" s="430"/>
      <c r="D17" s="430"/>
      <c r="E17" s="430"/>
      <c r="F17" s="430"/>
      <c r="G17" s="430"/>
      <c r="H17" s="430"/>
      <c r="I17" s="430"/>
      <c r="J17" s="430"/>
      <c r="K17" s="430"/>
      <c r="L17" s="430"/>
      <c r="M17" s="430"/>
      <c r="N17" s="66">
        <f t="shared" si="1"/>
        <v>0</v>
      </c>
      <c r="AK17" s="44"/>
      <c r="AL17" s="44"/>
    </row>
    <row r="18" spans="1:38" s="46" customFormat="1" ht="16.5" customHeight="1" x14ac:dyDescent="0.2">
      <c r="A18" s="33" t="s">
        <v>110</v>
      </c>
      <c r="B18" s="430"/>
      <c r="C18" s="430"/>
      <c r="D18" s="430"/>
      <c r="E18" s="430"/>
      <c r="F18" s="430"/>
      <c r="G18" s="430"/>
      <c r="H18" s="430"/>
      <c r="I18" s="430"/>
      <c r="J18" s="430"/>
      <c r="K18" s="430"/>
      <c r="L18" s="430"/>
      <c r="M18" s="430"/>
      <c r="N18" s="66">
        <f t="shared" si="1"/>
        <v>0</v>
      </c>
      <c r="AK18" s="130"/>
      <c r="AL18" s="63"/>
    </row>
    <row r="19" spans="1:38" s="46" customFormat="1" ht="16.5" customHeight="1" x14ac:dyDescent="0.2">
      <c r="A19" s="342">
        <f>基本情報＿表紙!$J$4-2</f>
        <v>2</v>
      </c>
      <c r="B19" s="66">
        <f>SUM(B15:B18)</f>
        <v>0</v>
      </c>
      <c r="C19" s="66">
        <f t="shared" ref="C19" si="13">SUM(C15:C18)</f>
        <v>0</v>
      </c>
      <c r="D19" s="66">
        <f t="shared" ref="D19" si="14">SUM(D15:D18)</f>
        <v>0</v>
      </c>
      <c r="E19" s="66">
        <f t="shared" ref="E19" si="15">SUM(E15:E18)</f>
        <v>0</v>
      </c>
      <c r="F19" s="66">
        <f t="shared" ref="F19" si="16">SUM(F15:F18)</f>
        <v>0</v>
      </c>
      <c r="G19" s="66">
        <f t="shared" ref="G19" si="17">SUM(G15:G18)</f>
        <v>0</v>
      </c>
      <c r="H19" s="66">
        <f t="shared" ref="H19" si="18">SUM(H15:H18)</f>
        <v>0</v>
      </c>
      <c r="I19" s="66">
        <f t="shared" ref="I19" si="19">SUM(I15:I18)</f>
        <v>0</v>
      </c>
      <c r="J19" s="66">
        <f t="shared" ref="J19" si="20">SUM(J15:J18)</f>
        <v>0</v>
      </c>
      <c r="K19" s="66">
        <f t="shared" ref="K19" si="21">SUM(K15:K18)</f>
        <v>0</v>
      </c>
      <c r="L19" s="66">
        <f t="shared" ref="L19" si="22">SUM(L15:L18)</f>
        <v>0</v>
      </c>
      <c r="M19" s="66">
        <f t="shared" ref="M19" si="23">SUM(M15:M18)</f>
        <v>0</v>
      </c>
      <c r="N19" s="66">
        <f>SUM(B19:M19)</f>
        <v>0</v>
      </c>
      <c r="AK19" s="130"/>
      <c r="AL19" s="63"/>
    </row>
    <row r="20" spans="1:38" s="44" customFormat="1" ht="22.5" customHeight="1" x14ac:dyDescent="0.2">
      <c r="A20" s="121"/>
      <c r="B20" s="172"/>
      <c r="C20" s="172"/>
      <c r="D20" s="172"/>
      <c r="E20" s="172"/>
      <c r="F20" s="172"/>
      <c r="G20" s="172"/>
      <c r="H20" s="172"/>
      <c r="I20" s="172"/>
      <c r="J20" s="172"/>
      <c r="K20" s="172"/>
      <c r="L20" s="172"/>
      <c r="M20" s="172"/>
      <c r="N20" s="172"/>
      <c r="AK20" s="130"/>
      <c r="AL20" s="63"/>
    </row>
    <row r="21" spans="1:38" s="44" customFormat="1" ht="22.5" customHeight="1" x14ac:dyDescent="0.2">
      <c r="A21" s="121"/>
      <c r="B21" s="172"/>
      <c r="C21" s="172"/>
      <c r="D21" s="172"/>
      <c r="E21" s="172"/>
      <c r="F21" s="172"/>
      <c r="G21" s="172"/>
      <c r="H21" s="172"/>
      <c r="I21" s="172"/>
      <c r="J21" s="172"/>
      <c r="K21" s="172"/>
      <c r="L21" s="172"/>
      <c r="M21" s="172"/>
      <c r="N21" s="172"/>
    </row>
    <row r="22" spans="1:38" s="44" customFormat="1" ht="22.5" customHeight="1" x14ac:dyDescent="0.2">
      <c r="A22" s="121"/>
      <c r="B22" s="172"/>
      <c r="C22" s="172"/>
      <c r="D22" s="172"/>
      <c r="E22" s="172"/>
      <c r="F22" s="172"/>
      <c r="G22" s="172"/>
      <c r="H22" s="172"/>
      <c r="I22" s="172"/>
      <c r="J22" s="172"/>
      <c r="K22" s="172"/>
      <c r="L22" s="172"/>
      <c r="M22" s="172"/>
      <c r="N22" s="172"/>
      <c r="AK22" s="130"/>
      <c r="AL22" s="63"/>
    </row>
    <row r="23" spans="1:38" s="44" customFormat="1" ht="22.5" customHeight="1" x14ac:dyDescent="0.2">
      <c r="A23" s="121"/>
      <c r="B23" s="172"/>
      <c r="C23" s="172"/>
      <c r="D23" s="172"/>
      <c r="E23" s="172"/>
      <c r="F23" s="172"/>
      <c r="G23" s="172"/>
      <c r="H23" s="172"/>
      <c r="I23" s="172"/>
      <c r="J23" s="172"/>
      <c r="K23" s="172"/>
      <c r="L23" s="172"/>
      <c r="M23" s="172"/>
      <c r="N23" s="172"/>
    </row>
    <row r="24" spans="1:38" s="44" customFormat="1" ht="22.5" customHeight="1" x14ac:dyDescent="0.2">
      <c r="A24" s="121"/>
      <c r="B24" s="172"/>
      <c r="C24" s="172"/>
      <c r="D24" s="172"/>
      <c r="E24" s="172"/>
      <c r="F24" s="172"/>
      <c r="G24" s="172"/>
      <c r="H24" s="172"/>
      <c r="I24" s="172"/>
      <c r="J24" s="172"/>
      <c r="K24" s="172"/>
      <c r="L24" s="172"/>
      <c r="M24" s="172"/>
      <c r="N24" s="172"/>
    </row>
    <row r="25" spans="1:38" s="44" customFormat="1" ht="22.5" customHeight="1" x14ac:dyDescent="0.2">
      <c r="A25" s="121"/>
      <c r="B25" s="172"/>
      <c r="C25" s="172"/>
      <c r="D25" s="172"/>
      <c r="E25" s="172"/>
      <c r="F25" s="172"/>
      <c r="G25" s="172"/>
      <c r="H25" s="172"/>
      <c r="I25" s="172"/>
      <c r="J25" s="172"/>
      <c r="K25" s="172"/>
      <c r="L25" s="172"/>
      <c r="M25" s="172"/>
      <c r="N25" s="172"/>
    </row>
    <row r="26" spans="1:38" s="44" customFormat="1" ht="22.5" customHeight="1" x14ac:dyDescent="0.2">
      <c r="A26" s="121"/>
      <c r="B26" s="172"/>
      <c r="C26" s="172"/>
      <c r="D26" s="172"/>
      <c r="E26" s="172"/>
      <c r="F26" s="172"/>
      <c r="G26" s="172"/>
      <c r="H26" s="172"/>
      <c r="I26" s="172"/>
      <c r="J26" s="172"/>
      <c r="K26" s="172"/>
      <c r="L26" s="172"/>
      <c r="M26" s="172"/>
      <c r="N26" s="172"/>
    </row>
    <row r="27" spans="1:38" s="44" customFormat="1" ht="22.5" customHeight="1" x14ac:dyDescent="0.2">
      <c r="A27" s="121"/>
      <c r="B27" s="172"/>
      <c r="C27" s="172"/>
      <c r="D27" s="172"/>
      <c r="E27" s="172"/>
      <c r="F27" s="172"/>
      <c r="G27" s="172"/>
      <c r="H27" s="172"/>
      <c r="I27" s="172"/>
      <c r="J27" s="172"/>
      <c r="K27" s="172"/>
      <c r="L27" s="172"/>
      <c r="M27" s="172"/>
      <c r="N27" s="172"/>
    </row>
    <row r="28" spans="1:38" s="44" customFormat="1" ht="22.5" customHeight="1" x14ac:dyDescent="0.2">
      <c r="A28" s="121"/>
      <c r="B28" s="172"/>
      <c r="C28" s="172"/>
      <c r="D28" s="172"/>
      <c r="E28" s="172"/>
      <c r="F28" s="172"/>
      <c r="G28" s="172"/>
      <c r="H28" s="172"/>
      <c r="I28" s="172"/>
      <c r="J28" s="172"/>
      <c r="K28" s="172"/>
      <c r="L28" s="172"/>
      <c r="M28" s="172"/>
      <c r="N28" s="172"/>
    </row>
    <row r="29" spans="1:38" s="44" customFormat="1" ht="22.5" customHeight="1" x14ac:dyDescent="0.2">
      <c r="A29" s="121"/>
      <c r="B29" s="172"/>
      <c r="C29" s="172"/>
      <c r="D29" s="172"/>
      <c r="E29" s="172"/>
      <c r="F29" s="172"/>
      <c r="G29" s="172"/>
      <c r="H29" s="172"/>
      <c r="I29" s="172"/>
      <c r="J29" s="172"/>
      <c r="K29" s="172"/>
      <c r="L29" s="172"/>
      <c r="M29" s="172"/>
      <c r="N29" s="172"/>
    </row>
    <row r="30" spans="1:38" s="44" customFormat="1" ht="20.25" customHeight="1" x14ac:dyDescent="0.2">
      <c r="A30" s="270" t="s">
        <v>224</v>
      </c>
      <c r="B30" s="204" t="s">
        <v>7</v>
      </c>
      <c r="C30" s="205" t="s">
        <v>8</v>
      </c>
      <c r="D30" s="205" t="s">
        <v>9</v>
      </c>
      <c r="E30" s="205" t="s">
        <v>11</v>
      </c>
      <c r="F30" s="205" t="s">
        <v>12</v>
      </c>
      <c r="G30" s="205" t="s">
        <v>13</v>
      </c>
      <c r="H30" s="205" t="s">
        <v>14</v>
      </c>
      <c r="I30" s="205" t="s">
        <v>15</v>
      </c>
      <c r="J30" s="205" t="s">
        <v>16</v>
      </c>
      <c r="K30" s="205" t="s">
        <v>17</v>
      </c>
      <c r="L30" s="205" t="s">
        <v>18</v>
      </c>
      <c r="M30" s="205" t="s">
        <v>19</v>
      </c>
      <c r="N30" s="205" t="s">
        <v>20</v>
      </c>
    </row>
    <row r="31" spans="1:38" s="44" customFormat="1" ht="18.75" customHeight="1" x14ac:dyDescent="0.2">
      <c r="A31" s="201" t="s">
        <v>113</v>
      </c>
      <c r="B31" s="249">
        <f>SUM('2　基本情報＿サービス回数'!B4:B7)</f>
        <v>0</v>
      </c>
      <c r="C31" s="249">
        <f>SUM('2　基本情報＿サービス回数'!C4:C7)</f>
        <v>0</v>
      </c>
      <c r="D31" s="249">
        <f>SUM('2　基本情報＿サービス回数'!D4:D7)</f>
        <v>0</v>
      </c>
      <c r="E31" s="249">
        <f>SUM('2　基本情報＿サービス回数'!E4:E7)</f>
        <v>0</v>
      </c>
      <c r="F31" s="249">
        <f>SUM('2　基本情報＿サービス回数'!F4:F7)</f>
        <v>0</v>
      </c>
      <c r="G31" s="249">
        <f>SUM('2　基本情報＿サービス回数'!G4:G7)</f>
        <v>0</v>
      </c>
      <c r="H31" s="249">
        <f>SUM('2　基本情報＿サービス回数'!H4:H7)</f>
        <v>0</v>
      </c>
      <c r="I31" s="249">
        <f>SUM('2　基本情報＿サービス回数'!I4:I7)</f>
        <v>0</v>
      </c>
      <c r="J31" s="249">
        <f>SUM('2　基本情報＿サービス回数'!J4:J7)</f>
        <v>0</v>
      </c>
      <c r="K31" s="249">
        <f>SUM('2　基本情報＿サービス回数'!K4:K7)</f>
        <v>0</v>
      </c>
      <c r="L31" s="249">
        <f>SUM('2　基本情報＿サービス回数'!L4:L7)</f>
        <v>0</v>
      </c>
      <c r="M31" s="249">
        <f>SUM('2　基本情報＿サービス回数'!M4:M7)</f>
        <v>0</v>
      </c>
      <c r="N31" s="66">
        <f>SUM(B31:M31)</f>
        <v>0</v>
      </c>
      <c r="O31" s="39" t="s">
        <v>268</v>
      </c>
      <c r="P31" s="130"/>
      <c r="Q31" s="63"/>
    </row>
    <row r="32" spans="1:38" s="44" customFormat="1" ht="18.75" customHeight="1" x14ac:dyDescent="0.2">
      <c r="A32" s="33" t="s">
        <v>114</v>
      </c>
      <c r="B32" s="249">
        <f>'2　基本情報＿サービス回数'!B14</f>
        <v>0</v>
      </c>
      <c r="C32" s="249">
        <f>'2　基本情報＿サービス回数'!C14</f>
        <v>0</v>
      </c>
      <c r="D32" s="249">
        <f>'2　基本情報＿サービス回数'!D14</f>
        <v>0</v>
      </c>
      <c r="E32" s="249">
        <f>'2　基本情報＿サービス回数'!E14</f>
        <v>0</v>
      </c>
      <c r="F32" s="249">
        <f>'2　基本情報＿サービス回数'!F14</f>
        <v>0</v>
      </c>
      <c r="G32" s="249">
        <f>'2　基本情報＿サービス回数'!G14</f>
        <v>0</v>
      </c>
      <c r="H32" s="249">
        <f>'2　基本情報＿サービス回数'!H14</f>
        <v>0</v>
      </c>
      <c r="I32" s="249">
        <f>'2　基本情報＿サービス回数'!I14</f>
        <v>0</v>
      </c>
      <c r="J32" s="249">
        <f>'2　基本情報＿サービス回数'!J14</f>
        <v>0</v>
      </c>
      <c r="K32" s="249">
        <f>'2　基本情報＿サービス回数'!K14</f>
        <v>0</v>
      </c>
      <c r="L32" s="249">
        <f>'2　基本情報＿サービス回数'!L14</f>
        <v>0</v>
      </c>
      <c r="M32" s="249">
        <f>'2　基本情報＿サービス回数'!M14</f>
        <v>0</v>
      </c>
      <c r="N32" s="66">
        <f>SUM(B32:M32)</f>
        <v>0</v>
      </c>
      <c r="O32" s="46"/>
      <c r="Q32" s="63"/>
    </row>
    <row r="33" spans="1:20" s="44" customFormat="1" ht="18.75" customHeight="1" x14ac:dyDescent="0.2">
      <c r="A33" s="33" t="s">
        <v>198</v>
      </c>
      <c r="B33" s="249">
        <f>SUM('2　基本情報＿サービス回数'!B17:B19)</f>
        <v>0</v>
      </c>
      <c r="C33" s="249">
        <f>SUM('2　基本情報＿サービス回数'!C17:C19)</f>
        <v>0</v>
      </c>
      <c r="D33" s="249">
        <f>SUM('2　基本情報＿サービス回数'!D17:D19)</f>
        <v>0</v>
      </c>
      <c r="E33" s="249">
        <f>SUM('2　基本情報＿サービス回数'!E17:E19)</f>
        <v>0</v>
      </c>
      <c r="F33" s="249">
        <f>SUM('2　基本情報＿サービス回数'!F17:F19)</f>
        <v>0</v>
      </c>
      <c r="G33" s="249">
        <f>SUM('2　基本情報＿サービス回数'!G17:G19)</f>
        <v>0</v>
      </c>
      <c r="H33" s="249">
        <f>SUM('2　基本情報＿サービス回数'!H17:H19)</f>
        <v>0</v>
      </c>
      <c r="I33" s="249">
        <f>SUM('2　基本情報＿サービス回数'!I17:I19)</f>
        <v>0</v>
      </c>
      <c r="J33" s="249">
        <f>SUM('2　基本情報＿サービス回数'!J17:J19)</f>
        <v>0</v>
      </c>
      <c r="K33" s="249">
        <f>SUM('2　基本情報＿サービス回数'!K17:K19)</f>
        <v>0</v>
      </c>
      <c r="L33" s="249">
        <f>SUM('2　基本情報＿サービス回数'!L17:L19)</f>
        <v>0</v>
      </c>
      <c r="M33" s="249">
        <f>SUM('2　基本情報＿サービス回数'!M17:M19)</f>
        <v>0</v>
      </c>
      <c r="N33" s="66">
        <f>SUM(B33:M33)</f>
        <v>0</v>
      </c>
      <c r="O33" s="39" t="s">
        <v>269</v>
      </c>
      <c r="P33" s="130"/>
    </row>
    <row r="34" spans="1:20" s="44" customFormat="1" ht="18.75" customHeight="1" x14ac:dyDescent="0.2">
      <c r="A34" s="33" t="s">
        <v>115</v>
      </c>
      <c r="B34" s="249">
        <f>'2　基本情報＿サービス回数'!B27</f>
        <v>0</v>
      </c>
      <c r="C34" s="249">
        <f>'2　基本情報＿サービス回数'!C27</f>
        <v>0</v>
      </c>
      <c r="D34" s="249">
        <f>'2　基本情報＿サービス回数'!D27</f>
        <v>0</v>
      </c>
      <c r="E34" s="249">
        <f>'2　基本情報＿サービス回数'!E27</f>
        <v>0</v>
      </c>
      <c r="F34" s="249">
        <f>'2　基本情報＿サービス回数'!F27</f>
        <v>0</v>
      </c>
      <c r="G34" s="249">
        <f>'2　基本情報＿サービス回数'!G27</f>
        <v>0</v>
      </c>
      <c r="H34" s="249">
        <f>'2　基本情報＿サービス回数'!H27</f>
        <v>0</v>
      </c>
      <c r="I34" s="249">
        <f>'2　基本情報＿サービス回数'!I27</f>
        <v>0</v>
      </c>
      <c r="J34" s="249">
        <f>'2　基本情報＿サービス回数'!J27</f>
        <v>0</v>
      </c>
      <c r="K34" s="249">
        <f>'2　基本情報＿サービス回数'!K27</f>
        <v>0</v>
      </c>
      <c r="L34" s="249">
        <f>'2　基本情報＿サービス回数'!L27</f>
        <v>0</v>
      </c>
      <c r="M34" s="249">
        <f>'2　基本情報＿サービス回数'!M27</f>
        <v>0</v>
      </c>
      <c r="N34" s="66">
        <f>SUM(B34:M34)</f>
        <v>0</v>
      </c>
      <c r="O34" s="39" t="s">
        <v>475</v>
      </c>
    </row>
    <row r="35" spans="1:20" s="44" customFormat="1" ht="18.75" customHeight="1" x14ac:dyDescent="0.2">
      <c r="A35" s="342">
        <f>基本情報＿表紙!$J$4</f>
        <v>4</v>
      </c>
      <c r="B35" s="66">
        <f>SUM(B31:B34)</f>
        <v>0</v>
      </c>
      <c r="C35" s="66">
        <f t="shared" ref="C35:M35" si="24">SUM(C31:C34)</f>
        <v>0</v>
      </c>
      <c r="D35" s="66">
        <f t="shared" si="24"/>
        <v>0</v>
      </c>
      <c r="E35" s="66">
        <f t="shared" si="24"/>
        <v>0</v>
      </c>
      <c r="F35" s="66">
        <f t="shared" si="24"/>
        <v>0</v>
      </c>
      <c r="G35" s="66">
        <f t="shared" si="24"/>
        <v>0</v>
      </c>
      <c r="H35" s="66">
        <f t="shared" si="24"/>
        <v>0</v>
      </c>
      <c r="I35" s="66">
        <f t="shared" si="24"/>
        <v>0</v>
      </c>
      <c r="J35" s="66">
        <f t="shared" si="24"/>
        <v>0</v>
      </c>
      <c r="K35" s="66">
        <f t="shared" si="24"/>
        <v>0</v>
      </c>
      <c r="L35" s="66">
        <f t="shared" si="24"/>
        <v>0</v>
      </c>
      <c r="M35" s="66">
        <f t="shared" si="24"/>
        <v>0</v>
      </c>
      <c r="N35" s="66">
        <f>SUM(B35:M35)</f>
        <v>0</v>
      </c>
    </row>
    <row r="36" spans="1:20" s="44" customFormat="1" ht="18.75" customHeight="1" x14ac:dyDescent="0.2">
      <c r="A36" s="33" t="s">
        <v>113</v>
      </c>
      <c r="B36" s="430"/>
      <c r="C36" s="430"/>
      <c r="D36" s="430"/>
      <c r="E36" s="430"/>
      <c r="F36" s="430"/>
      <c r="G36" s="430"/>
      <c r="H36" s="430"/>
      <c r="I36" s="430"/>
      <c r="J36" s="430"/>
      <c r="K36" s="430"/>
      <c r="L36" s="430"/>
      <c r="M36" s="430"/>
      <c r="N36" s="66">
        <f>IFERROR(SUM(B36:M36),"")</f>
        <v>0</v>
      </c>
      <c r="O36" s="68" t="s">
        <v>275</v>
      </c>
      <c r="P36" s="46"/>
      <c r="Q36" s="46"/>
      <c r="R36" s="46"/>
      <c r="S36" s="46"/>
      <c r="T36" s="46"/>
    </row>
    <row r="37" spans="1:20" s="44" customFormat="1" ht="18.75" customHeight="1" x14ac:dyDescent="0.2">
      <c r="A37" s="33" t="s">
        <v>114</v>
      </c>
      <c r="B37" s="430"/>
      <c r="C37" s="430"/>
      <c r="D37" s="430"/>
      <c r="E37" s="430"/>
      <c r="F37" s="430"/>
      <c r="G37" s="430"/>
      <c r="H37" s="430"/>
      <c r="I37" s="430"/>
      <c r="J37" s="430"/>
      <c r="K37" s="430"/>
      <c r="L37" s="430"/>
      <c r="M37" s="430"/>
      <c r="N37" s="66">
        <f t="shared" ref="N37:N45" si="25">IFERROR(SUM(B37:M37),"")</f>
        <v>0</v>
      </c>
      <c r="O37" s="46"/>
      <c r="P37" s="46"/>
      <c r="Q37" s="46"/>
      <c r="R37" s="46"/>
      <c r="S37" s="46"/>
      <c r="T37" s="46"/>
    </row>
    <row r="38" spans="1:20" s="44" customFormat="1" ht="18.75" customHeight="1" x14ac:dyDescent="0.2">
      <c r="A38" s="33" t="s">
        <v>198</v>
      </c>
      <c r="B38" s="430"/>
      <c r="C38" s="430"/>
      <c r="D38" s="430"/>
      <c r="E38" s="430"/>
      <c r="F38" s="430"/>
      <c r="G38" s="430"/>
      <c r="H38" s="430"/>
      <c r="I38" s="430"/>
      <c r="J38" s="430"/>
      <c r="K38" s="430"/>
      <c r="L38" s="430"/>
      <c r="M38" s="430"/>
      <c r="N38" s="66">
        <f t="shared" si="25"/>
        <v>0</v>
      </c>
      <c r="O38" s="106"/>
      <c r="P38" s="106"/>
      <c r="Q38" s="46"/>
      <c r="R38" s="46"/>
      <c r="S38" s="46"/>
      <c r="T38" s="46"/>
    </row>
    <row r="39" spans="1:20" s="44" customFormat="1" ht="18.75" customHeight="1" x14ac:dyDescent="0.2">
      <c r="A39" s="33" t="s">
        <v>115</v>
      </c>
      <c r="B39" s="430"/>
      <c r="C39" s="430"/>
      <c r="D39" s="430"/>
      <c r="E39" s="430"/>
      <c r="F39" s="430"/>
      <c r="G39" s="430"/>
      <c r="H39" s="430"/>
      <c r="I39" s="430"/>
      <c r="J39" s="430"/>
      <c r="K39" s="430"/>
      <c r="L39" s="430"/>
      <c r="M39" s="430"/>
      <c r="N39" s="66">
        <f t="shared" si="25"/>
        <v>0</v>
      </c>
      <c r="O39" s="106"/>
      <c r="P39" s="106"/>
      <c r="Q39" s="46"/>
      <c r="R39" s="46"/>
      <c r="S39" s="46"/>
      <c r="T39" s="46"/>
    </row>
    <row r="40" spans="1:20" s="44" customFormat="1" ht="18.75" customHeight="1" x14ac:dyDescent="0.2">
      <c r="A40" s="342">
        <f>基本情報＿表紙!$J$4-1</f>
        <v>3</v>
      </c>
      <c r="B40" s="66">
        <f>SUM(B36:B39)</f>
        <v>0</v>
      </c>
      <c r="C40" s="66">
        <f t="shared" ref="C40:M40" si="26">SUM(C36:C39)</f>
        <v>0</v>
      </c>
      <c r="D40" s="66">
        <f t="shared" si="26"/>
        <v>0</v>
      </c>
      <c r="E40" s="66">
        <f t="shared" si="26"/>
        <v>0</v>
      </c>
      <c r="F40" s="66">
        <f t="shared" si="26"/>
        <v>0</v>
      </c>
      <c r="G40" s="66">
        <f t="shared" si="26"/>
        <v>0</v>
      </c>
      <c r="H40" s="66">
        <f t="shared" si="26"/>
        <v>0</v>
      </c>
      <c r="I40" s="66">
        <f t="shared" si="26"/>
        <v>0</v>
      </c>
      <c r="J40" s="66">
        <f t="shared" si="26"/>
        <v>0</v>
      </c>
      <c r="K40" s="66">
        <f t="shared" si="26"/>
        <v>0</v>
      </c>
      <c r="L40" s="66">
        <f t="shared" si="26"/>
        <v>0</v>
      </c>
      <c r="M40" s="66">
        <f t="shared" si="26"/>
        <v>0</v>
      </c>
      <c r="N40" s="66">
        <f t="shared" si="25"/>
        <v>0</v>
      </c>
      <c r="O40" s="106"/>
      <c r="P40" s="106"/>
      <c r="Q40" s="46"/>
      <c r="R40" s="46"/>
      <c r="S40" s="46"/>
      <c r="T40" s="46"/>
    </row>
    <row r="41" spans="1:20" s="44" customFormat="1" ht="18.75" customHeight="1" x14ac:dyDescent="0.2">
      <c r="A41" s="33" t="s">
        <v>113</v>
      </c>
      <c r="B41" s="430"/>
      <c r="C41" s="430"/>
      <c r="D41" s="430"/>
      <c r="E41" s="430"/>
      <c r="F41" s="430"/>
      <c r="G41" s="430"/>
      <c r="H41" s="430"/>
      <c r="I41" s="430"/>
      <c r="J41" s="430"/>
      <c r="K41" s="430"/>
      <c r="L41" s="430"/>
      <c r="M41" s="430"/>
      <c r="N41" s="66">
        <f t="shared" si="25"/>
        <v>0</v>
      </c>
      <c r="O41" s="68" t="s">
        <v>275</v>
      </c>
      <c r="P41" s="46"/>
      <c r="Q41" s="46"/>
      <c r="R41" s="46"/>
      <c r="S41" s="46"/>
      <c r="T41" s="46"/>
    </row>
    <row r="42" spans="1:20" s="44" customFormat="1" ht="18.75" customHeight="1" x14ac:dyDescent="0.2">
      <c r="A42" s="33" t="s">
        <v>114</v>
      </c>
      <c r="B42" s="430"/>
      <c r="C42" s="430"/>
      <c r="D42" s="430"/>
      <c r="E42" s="430"/>
      <c r="F42" s="430"/>
      <c r="G42" s="430"/>
      <c r="H42" s="430"/>
      <c r="I42" s="430"/>
      <c r="J42" s="430"/>
      <c r="K42" s="430"/>
      <c r="L42" s="430"/>
      <c r="M42" s="430"/>
      <c r="N42" s="66">
        <f t="shared" si="25"/>
        <v>0</v>
      </c>
      <c r="O42" s="46"/>
      <c r="P42" s="46"/>
      <c r="Q42" s="46"/>
      <c r="R42" s="46"/>
      <c r="S42" s="46"/>
      <c r="T42" s="46"/>
    </row>
    <row r="43" spans="1:20" s="44" customFormat="1" ht="18.75" customHeight="1" x14ac:dyDescent="0.2">
      <c r="A43" s="33" t="s">
        <v>198</v>
      </c>
      <c r="B43" s="430"/>
      <c r="C43" s="430"/>
      <c r="D43" s="430"/>
      <c r="E43" s="430"/>
      <c r="F43" s="430"/>
      <c r="G43" s="430"/>
      <c r="H43" s="430"/>
      <c r="I43" s="430"/>
      <c r="J43" s="430"/>
      <c r="K43" s="430"/>
      <c r="L43" s="430"/>
      <c r="M43" s="430"/>
      <c r="N43" s="66">
        <f t="shared" si="25"/>
        <v>0</v>
      </c>
    </row>
    <row r="44" spans="1:20" s="44" customFormat="1" ht="18.75" customHeight="1" x14ac:dyDescent="0.2">
      <c r="A44" s="33" t="s">
        <v>115</v>
      </c>
      <c r="B44" s="430"/>
      <c r="C44" s="430"/>
      <c r="D44" s="430"/>
      <c r="E44" s="430"/>
      <c r="F44" s="430"/>
      <c r="G44" s="430"/>
      <c r="H44" s="430"/>
      <c r="I44" s="430"/>
      <c r="J44" s="430"/>
      <c r="K44" s="430"/>
      <c r="L44" s="430"/>
      <c r="M44" s="430"/>
      <c r="N44" s="66">
        <f t="shared" si="25"/>
        <v>0</v>
      </c>
    </row>
    <row r="45" spans="1:20" s="44" customFormat="1" ht="18.75" customHeight="1" x14ac:dyDescent="0.2">
      <c r="A45" s="342">
        <f>基本情報＿表紙!$J$4-2</f>
        <v>2</v>
      </c>
      <c r="B45" s="66">
        <f>SUM(B41:B44)</f>
        <v>0</v>
      </c>
      <c r="C45" s="66">
        <f t="shared" ref="C45:M45" si="27">SUM(C41:C44)</f>
        <v>0</v>
      </c>
      <c r="D45" s="66">
        <f t="shared" si="27"/>
        <v>0</v>
      </c>
      <c r="E45" s="66">
        <f t="shared" si="27"/>
        <v>0</v>
      </c>
      <c r="F45" s="66">
        <f t="shared" si="27"/>
        <v>0</v>
      </c>
      <c r="G45" s="66">
        <f t="shared" si="27"/>
        <v>0</v>
      </c>
      <c r="H45" s="66">
        <f t="shared" si="27"/>
        <v>0</v>
      </c>
      <c r="I45" s="66">
        <f t="shared" si="27"/>
        <v>0</v>
      </c>
      <c r="J45" s="66">
        <f t="shared" si="27"/>
        <v>0</v>
      </c>
      <c r="K45" s="66">
        <f t="shared" si="27"/>
        <v>0</v>
      </c>
      <c r="L45" s="66">
        <f t="shared" si="27"/>
        <v>0</v>
      </c>
      <c r="M45" s="66">
        <f t="shared" si="27"/>
        <v>0</v>
      </c>
      <c r="N45" s="66">
        <f t="shared" si="25"/>
        <v>0</v>
      </c>
    </row>
    <row r="46" spans="1:20" s="44" customFormat="1" ht="19.5" customHeight="1" x14ac:dyDescent="0.2">
      <c r="A46" s="121"/>
      <c r="B46" s="123"/>
      <c r="C46" s="304"/>
      <c r="D46" s="305"/>
      <c r="E46" s="304"/>
      <c r="F46" s="305"/>
      <c r="G46" s="123"/>
      <c r="H46" s="123"/>
      <c r="I46" s="123"/>
      <c r="J46" s="123"/>
      <c r="K46" s="123"/>
      <c r="L46" s="123"/>
      <c r="M46" s="123"/>
      <c r="N46" s="124"/>
    </row>
    <row r="47" spans="1:20" s="44" customFormat="1" ht="19.5" customHeight="1" x14ac:dyDescent="0.2">
      <c r="A47" s="121"/>
      <c r="B47" s="123"/>
      <c r="C47" s="304"/>
      <c r="D47" s="305"/>
      <c r="E47" s="304"/>
      <c r="F47" s="304"/>
      <c r="G47" s="123"/>
      <c r="H47" s="123"/>
      <c r="I47" s="123"/>
      <c r="J47" s="123"/>
      <c r="K47" s="123"/>
      <c r="L47" s="123"/>
      <c r="M47" s="123"/>
      <c r="N47" s="124"/>
    </row>
    <row r="48" spans="1:20" s="44" customFormat="1" ht="19.5" customHeight="1" x14ac:dyDescent="0.2">
      <c r="A48" s="121"/>
      <c r="B48" s="123"/>
      <c r="C48" s="123"/>
      <c r="D48" s="122"/>
      <c r="E48" s="123"/>
      <c r="F48" s="123"/>
      <c r="G48" s="123"/>
      <c r="H48" s="123"/>
      <c r="I48" s="123"/>
      <c r="J48" s="123"/>
      <c r="K48" s="123"/>
      <c r="L48" s="123"/>
      <c r="M48" s="123"/>
      <c r="N48" s="124"/>
    </row>
    <row r="49" spans="1:20" s="44" customFormat="1" ht="19.5" customHeight="1" x14ac:dyDescent="0.2">
      <c r="A49" s="121"/>
      <c r="B49" s="123"/>
      <c r="C49" s="123"/>
      <c r="D49" s="123"/>
      <c r="E49" s="123"/>
      <c r="F49" s="123"/>
      <c r="G49" s="123"/>
      <c r="H49" s="123"/>
      <c r="I49" s="123"/>
      <c r="J49" s="123"/>
      <c r="K49" s="123"/>
      <c r="L49" s="123"/>
      <c r="M49" s="123"/>
      <c r="N49" s="124"/>
    </row>
    <row r="50" spans="1:20" s="44" customFormat="1" ht="19.5" customHeight="1" x14ac:dyDescent="0.2">
      <c r="A50" s="121"/>
      <c r="B50" s="123"/>
      <c r="C50" s="123"/>
      <c r="D50" s="123"/>
      <c r="E50" s="123"/>
      <c r="F50" s="123"/>
      <c r="G50" s="123"/>
      <c r="H50" s="123"/>
      <c r="I50" s="123"/>
      <c r="J50" s="123"/>
      <c r="K50" s="123"/>
      <c r="L50" s="123"/>
      <c r="M50" s="123"/>
      <c r="N50" s="124"/>
    </row>
    <row r="51" spans="1:20" s="44" customFormat="1" ht="19.5" customHeight="1" x14ac:dyDescent="0.2">
      <c r="A51" s="121"/>
      <c r="B51" s="123"/>
      <c r="C51" s="123"/>
      <c r="D51" s="123"/>
      <c r="E51" s="123"/>
      <c r="F51" s="123"/>
      <c r="G51" s="123"/>
      <c r="H51" s="123"/>
      <c r="I51" s="123"/>
      <c r="J51" s="123"/>
      <c r="K51" s="123"/>
      <c r="L51" s="123"/>
      <c r="M51" s="123"/>
      <c r="N51" s="124"/>
    </row>
    <row r="52" spans="1:20" s="44" customFormat="1" ht="19.5" customHeight="1" x14ac:dyDescent="0.2">
      <c r="A52" s="121"/>
      <c r="B52" s="123"/>
      <c r="C52" s="123"/>
      <c r="D52" s="123"/>
      <c r="E52" s="123"/>
      <c r="F52" s="123"/>
      <c r="G52" s="123"/>
      <c r="H52" s="123"/>
      <c r="I52" s="123"/>
      <c r="J52" s="123"/>
      <c r="K52" s="123"/>
      <c r="L52" s="123"/>
      <c r="M52" s="123"/>
      <c r="N52" s="124"/>
    </row>
    <row r="53" spans="1:20" s="44" customFormat="1" ht="19.5" customHeight="1" x14ac:dyDescent="0.2">
      <c r="A53" s="121"/>
      <c r="B53" s="557"/>
      <c r="C53" s="558"/>
      <c r="D53" s="123"/>
      <c r="E53" s="123"/>
      <c r="F53" s="123"/>
      <c r="G53" s="123"/>
      <c r="H53" s="123"/>
      <c r="I53" s="123"/>
      <c r="J53" s="123"/>
      <c r="K53" s="123"/>
      <c r="L53" s="123"/>
      <c r="M53" s="123"/>
      <c r="N53" s="124"/>
    </row>
    <row r="54" spans="1:20" s="44" customFormat="1" ht="19.5" customHeight="1" x14ac:dyDescent="0.2">
      <c r="A54" s="121"/>
      <c r="B54" s="304"/>
      <c r="C54" s="305"/>
      <c r="D54" s="123"/>
      <c r="E54" s="123"/>
      <c r="F54" s="123"/>
      <c r="G54" s="123"/>
      <c r="H54" s="123"/>
      <c r="I54" s="123"/>
      <c r="J54" s="123"/>
      <c r="K54" s="123"/>
      <c r="L54" s="123"/>
      <c r="M54" s="123"/>
      <c r="N54" s="124"/>
    </row>
    <row r="55" spans="1:20" s="44" customFormat="1" ht="19.5" customHeight="1" x14ac:dyDescent="0.2">
      <c r="A55" s="121"/>
      <c r="B55" s="304"/>
      <c r="C55" s="305"/>
      <c r="D55" s="123"/>
      <c r="E55" s="123"/>
      <c r="F55" s="123"/>
      <c r="G55" s="123"/>
      <c r="H55" s="123"/>
      <c r="I55" s="123"/>
      <c r="J55" s="123"/>
      <c r="K55" s="123"/>
      <c r="L55" s="123"/>
      <c r="M55" s="123"/>
      <c r="N55" s="124"/>
    </row>
    <row r="56" spans="1:20" s="44" customFormat="1" ht="19.5" customHeight="1" x14ac:dyDescent="0.2">
      <c r="A56" s="121"/>
      <c r="B56" s="304"/>
      <c r="C56" s="305"/>
      <c r="D56" s="123"/>
      <c r="E56" s="123"/>
      <c r="F56" s="123"/>
      <c r="G56" s="123"/>
      <c r="H56" s="123"/>
      <c r="I56" s="123"/>
      <c r="J56" s="123"/>
      <c r="K56" s="123"/>
      <c r="L56" s="123"/>
      <c r="M56" s="123"/>
      <c r="N56" s="124"/>
    </row>
    <row r="57" spans="1:20" s="44" customFormat="1" ht="27.75" customHeight="1" x14ac:dyDescent="0.2">
      <c r="A57" s="270" t="s">
        <v>342</v>
      </c>
      <c r="B57" s="204" t="s">
        <v>7</v>
      </c>
      <c r="C57" s="205" t="s">
        <v>8</v>
      </c>
      <c r="D57" s="205" t="s">
        <v>9</v>
      </c>
      <c r="E57" s="205" t="s">
        <v>11</v>
      </c>
      <c r="F57" s="205" t="s">
        <v>12</v>
      </c>
      <c r="G57" s="205" t="s">
        <v>13</v>
      </c>
      <c r="H57" s="205" t="s">
        <v>14</v>
      </c>
      <c r="I57" s="205" t="s">
        <v>15</v>
      </c>
      <c r="J57" s="205" t="s">
        <v>16</v>
      </c>
      <c r="K57" s="205" t="s">
        <v>17</v>
      </c>
      <c r="L57" s="205" t="s">
        <v>18</v>
      </c>
      <c r="M57" s="205" t="s">
        <v>19</v>
      </c>
      <c r="N57" s="205" t="s">
        <v>148</v>
      </c>
      <c r="O57" s="63"/>
      <c r="S57" s="63"/>
    </row>
    <row r="58" spans="1:20" s="44" customFormat="1" ht="27.75" customHeight="1" x14ac:dyDescent="0.2">
      <c r="A58" s="203" t="str">
        <f>CONCATENATE($A$9,基本情報＿表紙!$K$4,'3　基本情報＿職員'!$A$11)</f>
        <v>4年度直接処遇常勤換算（人）</v>
      </c>
      <c r="B58" s="252" t="str">
        <f>IF(('3　基本情報＿職員'!B11)=0,"",('3　基本情報＿職員'!B11))</f>
        <v/>
      </c>
      <c r="C58" s="252" t="str">
        <f>IF(('3　基本情報＿職員'!C11)=0,"",('3　基本情報＿職員'!C11))</f>
        <v/>
      </c>
      <c r="D58" s="252" t="str">
        <f>IF(('3　基本情報＿職員'!D11)=0,"",('3　基本情報＿職員'!D11))</f>
        <v/>
      </c>
      <c r="E58" s="252" t="str">
        <f>IF(('3　基本情報＿職員'!E11)=0,"",('3　基本情報＿職員'!E11))</f>
        <v/>
      </c>
      <c r="F58" s="252" t="str">
        <f>IF(('3　基本情報＿職員'!F11)=0,"",('3　基本情報＿職員'!F11))</f>
        <v/>
      </c>
      <c r="G58" s="252" t="str">
        <f>IF(('3　基本情報＿職員'!G11)=0,"",('3　基本情報＿職員'!G11))</f>
        <v/>
      </c>
      <c r="H58" s="252" t="str">
        <f>IF(('3　基本情報＿職員'!H11)=0,"",('3　基本情報＿職員'!H11))</f>
        <v/>
      </c>
      <c r="I58" s="252" t="str">
        <f>IF(('3　基本情報＿職員'!I11)=0,"",('3　基本情報＿職員'!I11))</f>
        <v/>
      </c>
      <c r="J58" s="252" t="str">
        <f>IF(('3　基本情報＿職員'!J11)=0,"",('3　基本情報＿職員'!J11))</f>
        <v/>
      </c>
      <c r="K58" s="252" t="str">
        <f>IF(('3　基本情報＿職員'!K11)=0,"",('3　基本情報＿職員'!K11))</f>
        <v/>
      </c>
      <c r="L58" s="252" t="str">
        <f>IF(('3　基本情報＿職員'!L11)=0,"",('3　基本情報＿職員'!L11))</f>
        <v/>
      </c>
      <c r="M58" s="252" t="str">
        <f>IF(('3　基本情報＿職員'!M11)=0,"",('3　基本情報＿職員'!M11))</f>
        <v/>
      </c>
      <c r="N58" s="140" t="str">
        <f>IFERROR(AVERAGEIF(B58:M58,"&lt;&gt;0"),"-")</f>
        <v>-</v>
      </c>
    </row>
    <row r="59" spans="1:20" s="44" customFormat="1" ht="27.75" customHeight="1" x14ac:dyDescent="0.2">
      <c r="A59" s="427" t="str">
        <f>CONCATENATE($A$9,基本情報＿表紙!$K$4,'3　基本情報＿職員'!$A$13)</f>
        <v>4年度全常勤換算合計（人）</v>
      </c>
      <c r="B59" s="428" t="str">
        <f>IF(('3　基本情報＿職員'!B13)=0,"",('3　基本情報＿職員'!B13))</f>
        <v/>
      </c>
      <c r="C59" s="428" t="str">
        <f>IF(('3　基本情報＿職員'!C13)=0,"",('3　基本情報＿職員'!C13))</f>
        <v/>
      </c>
      <c r="D59" s="428" t="str">
        <f>IF(('3　基本情報＿職員'!D13)=0,"",('3　基本情報＿職員'!D13))</f>
        <v/>
      </c>
      <c r="E59" s="428" t="str">
        <f>IF(('3　基本情報＿職員'!E13)=0,"",('3　基本情報＿職員'!E13))</f>
        <v/>
      </c>
      <c r="F59" s="428" t="str">
        <f>IF(('3　基本情報＿職員'!F13)=0,"",('3　基本情報＿職員'!F13))</f>
        <v/>
      </c>
      <c r="G59" s="428" t="str">
        <f>IF(('3　基本情報＿職員'!G13)=0,"",('3　基本情報＿職員'!G13))</f>
        <v/>
      </c>
      <c r="H59" s="428" t="str">
        <f>IF(('3　基本情報＿職員'!H13)=0,"",('3　基本情報＿職員'!H13))</f>
        <v/>
      </c>
      <c r="I59" s="428" t="str">
        <f>IF(('3　基本情報＿職員'!I13)=0,"",('3　基本情報＿職員'!I13))</f>
        <v/>
      </c>
      <c r="J59" s="428" t="str">
        <f>IF(('3　基本情報＿職員'!J13)=0,"",('3　基本情報＿職員'!J13))</f>
        <v/>
      </c>
      <c r="K59" s="428" t="str">
        <f>IF(('3　基本情報＿職員'!K13)=0,"",('3　基本情報＿職員'!K13))</f>
        <v/>
      </c>
      <c r="L59" s="428" t="str">
        <f>IF(('3　基本情報＿職員'!L13)=0,"",('3　基本情報＿職員'!L13))</f>
        <v/>
      </c>
      <c r="M59" s="428" t="str">
        <f>IF(('3　基本情報＿職員'!M13)=0,"",('3　基本情報＿職員'!M13))</f>
        <v/>
      </c>
      <c r="N59" s="140" t="str">
        <f t="shared" ref="N59:N63" si="28">IFERROR(AVERAGEIF(B59:M59,"&lt;&gt;0"),"-")</f>
        <v>-</v>
      </c>
    </row>
    <row r="60" spans="1:20" s="44" customFormat="1" ht="27.75" customHeight="1" x14ac:dyDescent="0.2">
      <c r="A60" s="429" t="str">
        <f>CONCATENATE($A$14,基本情報＿表紙!$K$4,'3　基本情報＿職員'!$A$11)</f>
        <v>3年度直接処遇常勤換算（人）</v>
      </c>
      <c r="B60" s="447"/>
      <c r="C60" s="447"/>
      <c r="D60" s="447"/>
      <c r="E60" s="447"/>
      <c r="F60" s="447"/>
      <c r="G60" s="447"/>
      <c r="H60" s="447"/>
      <c r="I60" s="447"/>
      <c r="J60" s="447"/>
      <c r="K60" s="447"/>
      <c r="L60" s="447"/>
      <c r="M60" s="447"/>
      <c r="N60" s="140" t="str">
        <f t="shared" si="28"/>
        <v>-</v>
      </c>
      <c r="O60" s="68" t="s">
        <v>275</v>
      </c>
      <c r="P60" s="46"/>
      <c r="Q60" s="46"/>
      <c r="R60" s="46"/>
      <c r="S60" s="46"/>
      <c r="T60" s="46"/>
    </row>
    <row r="61" spans="1:20" s="44" customFormat="1" ht="27.75" customHeight="1" x14ac:dyDescent="0.2">
      <c r="A61" s="429" t="str">
        <f>CONCATENATE($A$14,基本情報＿表紙!$K$4,'3　基本情報＿職員'!$A$13)</f>
        <v>3年度全常勤換算合計（人）</v>
      </c>
      <c r="B61" s="447"/>
      <c r="C61" s="447"/>
      <c r="D61" s="447"/>
      <c r="E61" s="447"/>
      <c r="F61" s="447"/>
      <c r="G61" s="447"/>
      <c r="H61" s="447"/>
      <c r="I61" s="447"/>
      <c r="J61" s="447"/>
      <c r="K61" s="447"/>
      <c r="L61" s="447"/>
      <c r="M61" s="447"/>
      <c r="N61" s="140" t="str">
        <f t="shared" si="28"/>
        <v>-</v>
      </c>
      <c r="O61" s="46"/>
      <c r="P61" s="46"/>
      <c r="Q61" s="46"/>
      <c r="R61" s="46"/>
      <c r="S61" s="46"/>
      <c r="T61" s="46"/>
    </row>
    <row r="62" spans="1:20" s="44" customFormat="1" ht="27.75" customHeight="1" x14ac:dyDescent="0.2">
      <c r="A62" s="203" t="str">
        <f>CONCATENATE($A$19,基本情報＿表紙!$K$4,'3　基本情報＿職員'!$A$11)</f>
        <v>2年度直接処遇常勤換算（人）</v>
      </c>
      <c r="B62" s="447"/>
      <c r="C62" s="447"/>
      <c r="D62" s="447"/>
      <c r="E62" s="447"/>
      <c r="F62" s="447"/>
      <c r="G62" s="447"/>
      <c r="H62" s="447"/>
      <c r="I62" s="447"/>
      <c r="J62" s="447"/>
      <c r="K62" s="447"/>
      <c r="L62" s="447"/>
      <c r="M62" s="447"/>
      <c r="N62" s="140" t="str">
        <f t="shared" si="28"/>
        <v>-</v>
      </c>
      <c r="O62" s="68" t="s">
        <v>275</v>
      </c>
      <c r="P62" s="46"/>
      <c r="Q62" s="46"/>
      <c r="R62" s="46"/>
      <c r="S62" s="46"/>
      <c r="T62" s="46"/>
    </row>
    <row r="63" spans="1:20" s="44" customFormat="1" ht="27.75" customHeight="1" x14ac:dyDescent="0.2">
      <c r="A63" s="203" t="str">
        <f>CONCATENATE($A$19,基本情報＿表紙!$K$4,'3　基本情報＿職員'!$A$13)</f>
        <v>2年度全常勤換算合計（人）</v>
      </c>
      <c r="B63" s="447"/>
      <c r="C63" s="447"/>
      <c r="D63" s="447"/>
      <c r="E63" s="447"/>
      <c r="F63" s="447"/>
      <c r="G63" s="447"/>
      <c r="H63" s="447"/>
      <c r="I63" s="447"/>
      <c r="J63" s="447"/>
      <c r="K63" s="447"/>
      <c r="L63" s="447"/>
      <c r="M63" s="447"/>
      <c r="N63" s="140" t="str">
        <f t="shared" si="28"/>
        <v>-</v>
      </c>
      <c r="O63" s="46"/>
      <c r="P63" s="46"/>
      <c r="Q63" s="46"/>
      <c r="R63" s="46"/>
      <c r="S63" s="46"/>
    </row>
    <row r="64" spans="1:20" s="44" customFormat="1" ht="19.5" customHeight="1" x14ac:dyDescent="0.2">
      <c r="A64" s="46"/>
      <c r="N64" s="64"/>
    </row>
    <row r="65" spans="1:26" s="44" customFormat="1" ht="19.5" customHeight="1" x14ac:dyDescent="0.2">
      <c r="A65" s="46"/>
      <c r="N65" s="64"/>
    </row>
    <row r="66" spans="1:26" s="44" customFormat="1" ht="19.5" customHeight="1" x14ac:dyDescent="0.2">
      <c r="A66" s="46"/>
      <c r="N66" s="64"/>
      <c r="Q66" s="46"/>
    </row>
    <row r="67" spans="1:26" s="44" customFormat="1" ht="19.5" customHeight="1" x14ac:dyDescent="0.2">
      <c r="A67" s="46"/>
      <c r="N67" s="64"/>
    </row>
    <row r="68" spans="1:26" s="44" customFormat="1" ht="19.5" customHeight="1" x14ac:dyDescent="0.2">
      <c r="A68" s="46"/>
      <c r="N68" s="64"/>
    </row>
    <row r="69" spans="1:26" s="44" customFormat="1" ht="19.5" customHeight="1" x14ac:dyDescent="0.2">
      <c r="A69" s="46"/>
      <c r="N69" s="64"/>
    </row>
    <row r="70" spans="1:26" s="44" customFormat="1" ht="19.5" customHeight="1" x14ac:dyDescent="0.2">
      <c r="A70" s="46"/>
      <c r="N70" s="64"/>
    </row>
    <row r="71" spans="1:26" s="44" customFormat="1" ht="19.5" customHeight="1" x14ac:dyDescent="0.2">
      <c r="A71" s="46"/>
      <c r="N71" s="64"/>
    </row>
    <row r="72" spans="1:26" s="44" customFormat="1" ht="19.5" customHeight="1" x14ac:dyDescent="0.2">
      <c r="A72" s="46"/>
      <c r="N72" s="64"/>
    </row>
    <row r="73" spans="1:26" s="44" customFormat="1" ht="19.5" customHeight="1" x14ac:dyDescent="0.2">
      <c r="A73" s="46"/>
      <c r="N73" s="64"/>
    </row>
    <row r="74" spans="1:26" s="44" customFormat="1" ht="19.5" customHeight="1" x14ac:dyDescent="0.2">
      <c r="A74" s="46"/>
      <c r="N74" s="64"/>
    </row>
    <row r="75" spans="1:26" s="44" customFormat="1" ht="19.5" customHeight="1" x14ac:dyDescent="0.2">
      <c r="A75" s="39"/>
      <c r="P75" s="36"/>
      <c r="Q75" s="36"/>
      <c r="R75" s="36"/>
      <c r="S75" s="36"/>
    </row>
    <row r="76" spans="1:26" s="44" customFormat="1" ht="19.5" customHeight="1" x14ac:dyDescent="0.2">
      <c r="A76" s="39"/>
      <c r="P76" s="36"/>
      <c r="Q76" s="36"/>
      <c r="R76" s="36"/>
      <c r="S76" s="36"/>
    </row>
    <row r="77" spans="1:26" s="44" customFormat="1" ht="19.5" customHeight="1" x14ac:dyDescent="0.2">
      <c r="A77" s="39"/>
      <c r="P77" s="36"/>
      <c r="Q77" s="36"/>
      <c r="R77" s="36"/>
      <c r="S77" s="36"/>
    </row>
    <row r="78" spans="1:26" s="44" customFormat="1" ht="19.5" customHeight="1" x14ac:dyDescent="0.2">
      <c r="A78" s="39"/>
      <c r="P78" s="36"/>
      <c r="Q78" s="36"/>
      <c r="R78" s="36"/>
      <c r="S78" s="36"/>
    </row>
    <row r="79" spans="1:26" s="44" customFormat="1" ht="19.5" customHeight="1" x14ac:dyDescent="0.2">
      <c r="A79" s="46"/>
      <c r="O79" s="46"/>
      <c r="P79" s="46"/>
      <c r="Q79" s="46"/>
      <c r="R79" s="46"/>
      <c r="S79" s="46"/>
      <c r="T79" s="46"/>
      <c r="U79" s="46"/>
      <c r="V79" s="46"/>
      <c r="W79" s="46"/>
      <c r="X79" s="46"/>
      <c r="Y79" s="46"/>
      <c r="Z79" s="46"/>
    </row>
    <row r="80" spans="1:26" s="44" customFormat="1" ht="24.75" customHeight="1" x14ac:dyDescent="0.2">
      <c r="A80" s="270" t="s">
        <v>191</v>
      </c>
      <c r="B80" s="204" t="s">
        <v>7</v>
      </c>
      <c r="C80" s="205" t="s">
        <v>8</v>
      </c>
      <c r="D80" s="205" t="s">
        <v>9</v>
      </c>
      <c r="E80" s="205" t="s">
        <v>11</v>
      </c>
      <c r="F80" s="205" t="s">
        <v>12</v>
      </c>
      <c r="G80" s="205" t="s">
        <v>13</v>
      </c>
      <c r="H80" s="205" t="s">
        <v>14</v>
      </c>
      <c r="I80" s="205" t="s">
        <v>15</v>
      </c>
      <c r="J80" s="205" t="s">
        <v>16</v>
      </c>
      <c r="K80" s="205" t="s">
        <v>17</v>
      </c>
      <c r="L80" s="205" t="s">
        <v>18</v>
      </c>
      <c r="M80" s="205" t="s">
        <v>19</v>
      </c>
      <c r="N80" s="205" t="s">
        <v>20</v>
      </c>
      <c r="O80" s="46"/>
      <c r="P80" s="46"/>
      <c r="Q80" s="46"/>
      <c r="R80" s="46"/>
      <c r="S80" s="46"/>
      <c r="T80" s="46"/>
      <c r="U80" s="46"/>
      <c r="V80" s="46"/>
      <c r="W80" s="46"/>
      <c r="X80" s="46"/>
      <c r="Y80" s="46"/>
      <c r="Z80" s="46"/>
    </row>
    <row r="81" spans="1:26" s="44" customFormat="1" ht="24.75" customHeight="1" x14ac:dyDescent="0.2">
      <c r="A81" s="201" t="s">
        <v>417</v>
      </c>
      <c r="B81" s="250">
        <f>'4　基本情報＿収入'!B62</f>
        <v>0</v>
      </c>
      <c r="C81" s="250">
        <f>'4　基本情報＿収入'!C62</f>
        <v>0</v>
      </c>
      <c r="D81" s="250">
        <f>'4　基本情報＿収入'!D62</f>
        <v>0</v>
      </c>
      <c r="E81" s="250">
        <f>'4　基本情報＿収入'!E62</f>
        <v>0</v>
      </c>
      <c r="F81" s="250">
        <f>'4　基本情報＿収入'!F62</f>
        <v>0</v>
      </c>
      <c r="G81" s="250">
        <f>'4　基本情報＿収入'!G62</f>
        <v>0</v>
      </c>
      <c r="H81" s="250">
        <f>'4　基本情報＿収入'!H62</f>
        <v>0</v>
      </c>
      <c r="I81" s="250">
        <f>'4　基本情報＿収入'!I62</f>
        <v>0</v>
      </c>
      <c r="J81" s="250">
        <f>'4　基本情報＿収入'!J62</f>
        <v>0</v>
      </c>
      <c r="K81" s="250">
        <f>'4　基本情報＿収入'!K62</f>
        <v>0</v>
      </c>
      <c r="L81" s="250">
        <f>'4　基本情報＿収入'!L62</f>
        <v>0</v>
      </c>
      <c r="M81" s="250">
        <f>'4　基本情報＿収入'!M62</f>
        <v>0</v>
      </c>
      <c r="N81" s="73">
        <f>SUM(B81:M81)</f>
        <v>0</v>
      </c>
      <c r="O81" s="39" t="s">
        <v>416</v>
      </c>
      <c r="P81" s="46"/>
      <c r="Q81" s="46"/>
      <c r="R81" s="46"/>
      <c r="S81" s="46"/>
      <c r="T81" s="46"/>
      <c r="U81" s="46"/>
      <c r="V81" s="46"/>
      <c r="W81" s="46"/>
      <c r="X81" s="46"/>
      <c r="Y81" s="46"/>
      <c r="Z81" s="46"/>
    </row>
    <row r="82" spans="1:26" s="44" customFormat="1" ht="24.75" customHeight="1" x14ac:dyDescent="0.2">
      <c r="A82" s="33" t="s">
        <v>418</v>
      </c>
      <c r="B82" s="250">
        <f>'4　基本情報＿収入'!B70</f>
        <v>0</v>
      </c>
      <c r="C82" s="250">
        <f>'4　基本情報＿収入'!C70</f>
        <v>0</v>
      </c>
      <c r="D82" s="250">
        <f>'4　基本情報＿収入'!D70</f>
        <v>0</v>
      </c>
      <c r="E82" s="250">
        <f>'4　基本情報＿収入'!E70</f>
        <v>0</v>
      </c>
      <c r="F82" s="250">
        <f>'4　基本情報＿収入'!F70</f>
        <v>0</v>
      </c>
      <c r="G82" s="250">
        <f>'4　基本情報＿収入'!G70</f>
        <v>0</v>
      </c>
      <c r="H82" s="250">
        <f>'4　基本情報＿収入'!H70</f>
        <v>0</v>
      </c>
      <c r="I82" s="250">
        <f>'4　基本情報＿収入'!I70</f>
        <v>0</v>
      </c>
      <c r="J82" s="250">
        <f>'4　基本情報＿収入'!J70</f>
        <v>0</v>
      </c>
      <c r="K82" s="250">
        <f>'4　基本情報＿収入'!K70</f>
        <v>0</v>
      </c>
      <c r="L82" s="250">
        <f>'4　基本情報＿収入'!L70</f>
        <v>0</v>
      </c>
      <c r="M82" s="250">
        <f>'4　基本情報＿収入'!M70</f>
        <v>0</v>
      </c>
      <c r="N82" s="73">
        <f>SUM(B82:M82)</f>
        <v>0</v>
      </c>
      <c r="O82" s="39" t="s">
        <v>416</v>
      </c>
      <c r="P82" s="46"/>
      <c r="Q82" s="46"/>
      <c r="R82" s="46"/>
      <c r="S82" s="46"/>
      <c r="T82" s="46"/>
    </row>
    <row r="83" spans="1:26" s="44" customFormat="1" ht="24.75" customHeight="1" x14ac:dyDescent="0.2">
      <c r="A83" s="33" t="s">
        <v>402</v>
      </c>
      <c r="B83" s="250">
        <f>'4　基本情報＿収入'!B75</f>
        <v>0</v>
      </c>
      <c r="C83" s="250">
        <f>'4　基本情報＿収入'!C75</f>
        <v>0</v>
      </c>
      <c r="D83" s="250">
        <f>'4　基本情報＿収入'!D75</f>
        <v>0</v>
      </c>
      <c r="E83" s="250">
        <f>'4　基本情報＿収入'!E75</f>
        <v>0</v>
      </c>
      <c r="F83" s="250">
        <f>'4　基本情報＿収入'!F75</f>
        <v>0</v>
      </c>
      <c r="G83" s="250">
        <f>'4　基本情報＿収入'!G75</f>
        <v>0</v>
      </c>
      <c r="H83" s="250">
        <f>'4　基本情報＿収入'!H75</f>
        <v>0</v>
      </c>
      <c r="I83" s="250">
        <f>'4　基本情報＿収入'!I75</f>
        <v>0</v>
      </c>
      <c r="J83" s="250">
        <f>'4　基本情報＿収入'!J75</f>
        <v>0</v>
      </c>
      <c r="K83" s="250">
        <f>'4　基本情報＿収入'!K75</f>
        <v>0</v>
      </c>
      <c r="L83" s="250">
        <f>'4　基本情報＿収入'!L75</f>
        <v>0</v>
      </c>
      <c r="M83" s="250">
        <f>'4　基本情報＿収入'!M75</f>
        <v>0</v>
      </c>
      <c r="N83" s="73">
        <f>SUM(B83:M83)</f>
        <v>0</v>
      </c>
      <c r="O83" s="39" t="s">
        <v>416</v>
      </c>
      <c r="P83" s="46"/>
      <c r="Q83" s="46"/>
      <c r="R83" s="46"/>
      <c r="S83" s="46"/>
      <c r="T83" s="46"/>
    </row>
    <row r="84" spans="1:26" s="44" customFormat="1" ht="24.75" customHeight="1" x14ac:dyDescent="0.2">
      <c r="A84" s="342">
        <f>基本情報＿表紙!$J$4</f>
        <v>4</v>
      </c>
      <c r="B84" s="73">
        <f>SUM(B81:B83)</f>
        <v>0</v>
      </c>
      <c r="C84" s="73">
        <f t="shared" ref="C84:M84" si="29">SUM(C81:C83)</f>
        <v>0</v>
      </c>
      <c r="D84" s="73">
        <f t="shared" si="29"/>
        <v>0</v>
      </c>
      <c r="E84" s="73">
        <f t="shared" si="29"/>
        <v>0</v>
      </c>
      <c r="F84" s="73">
        <f t="shared" si="29"/>
        <v>0</v>
      </c>
      <c r="G84" s="73">
        <f t="shared" si="29"/>
        <v>0</v>
      </c>
      <c r="H84" s="73">
        <f t="shared" si="29"/>
        <v>0</v>
      </c>
      <c r="I84" s="73">
        <f t="shared" si="29"/>
        <v>0</v>
      </c>
      <c r="J84" s="73">
        <f t="shared" si="29"/>
        <v>0</v>
      </c>
      <c r="K84" s="73">
        <f t="shared" si="29"/>
        <v>0</v>
      </c>
      <c r="L84" s="73">
        <f t="shared" si="29"/>
        <v>0</v>
      </c>
      <c r="M84" s="73">
        <f t="shared" si="29"/>
        <v>0</v>
      </c>
      <c r="N84" s="73">
        <f t="shared" ref="N84:N92" si="30">SUM(B84:M84)</f>
        <v>0</v>
      </c>
      <c r="O84" s="106"/>
      <c r="P84" s="46"/>
      <c r="Q84" s="106"/>
      <c r="R84" s="106"/>
      <c r="S84" s="106"/>
      <c r="T84" s="106"/>
      <c r="U84" s="63"/>
    </row>
    <row r="85" spans="1:26" s="44" customFormat="1" ht="24.75" customHeight="1" x14ac:dyDescent="0.2">
      <c r="A85" s="201" t="s">
        <v>417</v>
      </c>
      <c r="B85" s="431"/>
      <c r="C85" s="431"/>
      <c r="D85" s="431"/>
      <c r="E85" s="431"/>
      <c r="F85" s="431"/>
      <c r="G85" s="431"/>
      <c r="H85" s="431"/>
      <c r="I85" s="431"/>
      <c r="J85" s="431"/>
      <c r="K85" s="431"/>
      <c r="L85" s="431"/>
      <c r="M85" s="431"/>
      <c r="N85" s="73">
        <f t="shared" si="30"/>
        <v>0</v>
      </c>
      <c r="O85" s="68" t="s">
        <v>275</v>
      </c>
      <c r="P85" s="46"/>
      <c r="Q85" s="46"/>
      <c r="R85" s="46"/>
      <c r="S85" s="46"/>
      <c r="T85" s="46"/>
    </row>
    <row r="86" spans="1:26" s="44" customFormat="1" ht="24.75" customHeight="1" x14ac:dyDescent="0.2">
      <c r="A86" s="33" t="s">
        <v>418</v>
      </c>
      <c r="B86" s="431"/>
      <c r="C86" s="431"/>
      <c r="D86" s="431"/>
      <c r="E86" s="431"/>
      <c r="F86" s="431"/>
      <c r="G86" s="431"/>
      <c r="H86" s="431"/>
      <c r="I86" s="431"/>
      <c r="J86" s="431"/>
      <c r="K86" s="431"/>
      <c r="L86" s="431"/>
      <c r="M86" s="431"/>
      <c r="N86" s="73">
        <f t="shared" si="30"/>
        <v>0</v>
      </c>
      <c r="O86" s="46"/>
      <c r="P86" s="46"/>
      <c r="Q86" s="46"/>
      <c r="R86" s="46"/>
      <c r="S86" s="46"/>
      <c r="T86" s="46"/>
    </row>
    <row r="87" spans="1:26" s="44" customFormat="1" ht="24.75" customHeight="1" x14ac:dyDescent="0.2">
      <c r="A87" s="33" t="s">
        <v>402</v>
      </c>
      <c r="B87" s="431"/>
      <c r="C87" s="431"/>
      <c r="D87" s="431"/>
      <c r="E87" s="431"/>
      <c r="F87" s="431"/>
      <c r="G87" s="431"/>
      <c r="H87" s="431"/>
      <c r="I87" s="431"/>
      <c r="J87" s="431"/>
      <c r="K87" s="431"/>
      <c r="L87" s="431"/>
      <c r="M87" s="431"/>
      <c r="N87" s="73">
        <f t="shared" si="30"/>
        <v>0</v>
      </c>
    </row>
    <row r="88" spans="1:26" s="44" customFormat="1" ht="24.75" customHeight="1" x14ac:dyDescent="0.2">
      <c r="A88" s="342">
        <f>基本情報＿表紙!$J$4-1</f>
        <v>3</v>
      </c>
      <c r="B88" s="73">
        <f>SUM(B85:B87)</f>
        <v>0</v>
      </c>
      <c r="C88" s="73">
        <f t="shared" ref="C88:M88" si="31">SUM(C85:C87)</f>
        <v>0</v>
      </c>
      <c r="D88" s="73">
        <f t="shared" si="31"/>
        <v>0</v>
      </c>
      <c r="E88" s="73">
        <f t="shared" si="31"/>
        <v>0</v>
      </c>
      <c r="F88" s="73">
        <f t="shared" si="31"/>
        <v>0</v>
      </c>
      <c r="G88" s="73">
        <f t="shared" si="31"/>
        <v>0</v>
      </c>
      <c r="H88" s="73">
        <f t="shared" si="31"/>
        <v>0</v>
      </c>
      <c r="I88" s="73">
        <f t="shared" si="31"/>
        <v>0</v>
      </c>
      <c r="J88" s="73">
        <f t="shared" si="31"/>
        <v>0</v>
      </c>
      <c r="K88" s="73">
        <f t="shared" si="31"/>
        <v>0</v>
      </c>
      <c r="L88" s="73">
        <f t="shared" si="31"/>
        <v>0</v>
      </c>
      <c r="M88" s="73">
        <f t="shared" si="31"/>
        <v>0</v>
      </c>
      <c r="N88" s="73">
        <f t="shared" si="30"/>
        <v>0</v>
      </c>
    </row>
    <row r="89" spans="1:26" s="44" customFormat="1" ht="24.75" customHeight="1" x14ac:dyDescent="0.2">
      <c r="A89" s="201" t="s">
        <v>417</v>
      </c>
      <c r="B89" s="431"/>
      <c r="C89" s="431"/>
      <c r="D89" s="431"/>
      <c r="E89" s="431"/>
      <c r="F89" s="431"/>
      <c r="G89" s="431"/>
      <c r="H89" s="431"/>
      <c r="I89" s="431"/>
      <c r="J89" s="431"/>
      <c r="K89" s="431"/>
      <c r="L89" s="431"/>
      <c r="M89" s="431"/>
      <c r="N89" s="73">
        <f t="shared" si="30"/>
        <v>0</v>
      </c>
      <c r="O89" s="68" t="s">
        <v>275</v>
      </c>
      <c r="P89" s="46"/>
      <c r="Q89" s="46"/>
      <c r="R89" s="46"/>
      <c r="S89" s="46"/>
      <c r="T89" s="46"/>
    </row>
    <row r="90" spans="1:26" s="44" customFormat="1" ht="24.75" customHeight="1" x14ac:dyDescent="0.2">
      <c r="A90" s="33" t="s">
        <v>418</v>
      </c>
      <c r="B90" s="431"/>
      <c r="C90" s="431"/>
      <c r="D90" s="431"/>
      <c r="E90" s="431"/>
      <c r="F90" s="431"/>
      <c r="G90" s="431"/>
      <c r="H90" s="431"/>
      <c r="I90" s="431"/>
      <c r="J90" s="431"/>
      <c r="K90" s="431"/>
      <c r="L90" s="431"/>
      <c r="M90" s="431"/>
      <c r="N90" s="73">
        <f t="shared" si="30"/>
        <v>0</v>
      </c>
      <c r="O90" s="46"/>
      <c r="P90" s="46"/>
      <c r="Q90" s="46"/>
      <c r="R90" s="46"/>
      <c r="S90" s="46"/>
    </row>
    <row r="91" spans="1:26" s="44" customFormat="1" ht="24.75" customHeight="1" x14ac:dyDescent="0.2">
      <c r="A91" s="33" t="s">
        <v>402</v>
      </c>
      <c r="B91" s="431"/>
      <c r="C91" s="431"/>
      <c r="D91" s="431"/>
      <c r="E91" s="431"/>
      <c r="F91" s="431"/>
      <c r="G91" s="431"/>
      <c r="H91" s="431"/>
      <c r="I91" s="431"/>
      <c r="J91" s="431"/>
      <c r="K91" s="431"/>
      <c r="L91" s="431"/>
      <c r="M91" s="431"/>
      <c r="N91" s="73">
        <f t="shared" si="30"/>
        <v>0</v>
      </c>
      <c r="U91" s="63"/>
    </row>
    <row r="92" spans="1:26" s="44" customFormat="1" ht="24.75" customHeight="1" x14ac:dyDescent="0.2">
      <c r="A92" s="342">
        <f>基本情報＿表紙!$J$4-2</f>
        <v>2</v>
      </c>
      <c r="B92" s="73">
        <f>SUM(B89:B91)</f>
        <v>0</v>
      </c>
      <c r="C92" s="73">
        <f t="shared" ref="C92" si="32">SUM(C89:C91)</f>
        <v>0</v>
      </c>
      <c r="D92" s="73">
        <f t="shared" ref="D92" si="33">SUM(D89:D91)</f>
        <v>0</v>
      </c>
      <c r="E92" s="73">
        <f t="shared" ref="E92" si="34">SUM(E89:E91)</f>
        <v>0</v>
      </c>
      <c r="F92" s="73">
        <f t="shared" ref="F92" si="35">SUM(F89:F91)</f>
        <v>0</v>
      </c>
      <c r="G92" s="73">
        <f t="shared" ref="G92" si="36">SUM(G89:G91)</f>
        <v>0</v>
      </c>
      <c r="H92" s="73">
        <f t="shared" ref="H92" si="37">SUM(H89:H91)</f>
        <v>0</v>
      </c>
      <c r="I92" s="73">
        <f t="shared" ref="I92" si="38">SUM(I89:I91)</f>
        <v>0</v>
      </c>
      <c r="J92" s="73">
        <f t="shared" ref="J92" si="39">SUM(J89:J91)</f>
        <v>0</v>
      </c>
      <c r="K92" s="73">
        <f t="shared" ref="K92" si="40">SUM(K89:K91)</f>
        <v>0</v>
      </c>
      <c r="L92" s="73">
        <f t="shared" ref="L92" si="41">SUM(L89:L91)</f>
        <v>0</v>
      </c>
      <c r="M92" s="73">
        <f t="shared" ref="M92" si="42">SUM(M89:M91)</f>
        <v>0</v>
      </c>
      <c r="N92" s="73">
        <f t="shared" si="30"/>
        <v>0</v>
      </c>
      <c r="T92" s="63"/>
      <c r="U92" s="63"/>
    </row>
    <row r="93" spans="1:26" s="44" customFormat="1" ht="19.5" customHeight="1" x14ac:dyDescent="0.2">
      <c r="A93" s="121"/>
      <c r="B93" s="126"/>
      <c r="C93" s="126"/>
      <c r="D93" s="126"/>
      <c r="E93" s="126"/>
      <c r="F93" s="126"/>
      <c r="G93" s="126"/>
      <c r="H93" s="126"/>
      <c r="I93" s="126"/>
      <c r="J93" s="126"/>
      <c r="K93" s="126"/>
      <c r="L93" s="126"/>
      <c r="M93" s="126"/>
      <c r="N93" s="127"/>
      <c r="O93" s="63"/>
      <c r="P93" s="63"/>
      <c r="Q93" s="63"/>
      <c r="R93" s="63"/>
      <c r="S93" s="63"/>
      <c r="T93" s="63"/>
      <c r="U93" s="63"/>
      <c r="V93" s="63"/>
    </row>
    <row r="94" spans="1:26" s="44" customFormat="1" ht="19.5" customHeight="1" x14ac:dyDescent="0.2">
      <c r="A94" s="121"/>
      <c r="B94" s="126"/>
      <c r="C94" s="126"/>
      <c r="D94" s="126"/>
      <c r="E94" s="126"/>
      <c r="F94" s="126"/>
      <c r="G94" s="126"/>
      <c r="H94" s="126"/>
      <c r="I94" s="126"/>
      <c r="J94" s="126"/>
      <c r="K94" s="126"/>
      <c r="L94" s="126"/>
      <c r="M94" s="126"/>
      <c r="N94" s="127"/>
      <c r="O94" s="63"/>
      <c r="P94" s="63"/>
      <c r="Q94" s="63"/>
      <c r="R94" s="63"/>
      <c r="S94" s="63"/>
      <c r="T94" s="63"/>
      <c r="U94" s="63"/>
      <c r="V94" s="63"/>
    </row>
    <row r="95" spans="1:26" s="44" customFormat="1" ht="19.5" customHeight="1" x14ac:dyDescent="0.2">
      <c r="A95" s="121"/>
      <c r="B95" s="126"/>
      <c r="C95" s="126"/>
      <c r="D95" s="126"/>
      <c r="E95" s="126"/>
      <c r="F95" s="126"/>
      <c r="G95" s="126"/>
      <c r="H95" s="126"/>
      <c r="I95" s="126"/>
      <c r="J95" s="126"/>
      <c r="K95" s="126"/>
      <c r="L95" s="126"/>
      <c r="M95" s="126"/>
      <c r="N95" s="127"/>
      <c r="O95" s="63"/>
      <c r="P95" s="63"/>
      <c r="Q95" s="63"/>
      <c r="R95" s="63"/>
      <c r="S95" s="63"/>
      <c r="T95" s="63"/>
      <c r="U95" s="63"/>
      <c r="V95" s="63"/>
    </row>
    <row r="96" spans="1:26" s="44" customFormat="1" ht="19.5" customHeight="1" x14ac:dyDescent="0.2">
      <c r="A96" s="121"/>
      <c r="B96" s="126"/>
      <c r="C96" s="126"/>
      <c r="D96" s="126"/>
      <c r="E96" s="126"/>
      <c r="F96" s="126"/>
      <c r="G96" s="126"/>
      <c r="H96" s="126"/>
      <c r="I96" s="126"/>
      <c r="J96" s="126"/>
      <c r="K96" s="126"/>
      <c r="L96" s="126"/>
      <c r="M96" s="126"/>
      <c r="N96" s="127"/>
      <c r="O96" s="63"/>
      <c r="P96" s="63"/>
      <c r="Q96" s="63"/>
      <c r="R96" s="63"/>
      <c r="S96" s="63"/>
      <c r="T96" s="63"/>
      <c r="U96" s="63"/>
      <c r="V96" s="63"/>
    </row>
    <row r="97" spans="1:22" s="44" customFormat="1" ht="19.5" customHeight="1" x14ac:dyDescent="0.2">
      <c r="A97" s="121"/>
      <c r="B97" s="126"/>
      <c r="C97" s="126"/>
      <c r="D97" s="126"/>
      <c r="E97" s="126"/>
      <c r="F97" s="126"/>
      <c r="G97" s="126"/>
      <c r="H97" s="126"/>
      <c r="I97" s="126"/>
      <c r="J97" s="126"/>
      <c r="K97" s="126"/>
      <c r="L97" s="126"/>
      <c r="M97" s="126"/>
      <c r="N97" s="127"/>
      <c r="O97" s="63"/>
      <c r="P97" s="63"/>
      <c r="Q97" s="63"/>
      <c r="R97" s="63"/>
      <c r="S97" s="63"/>
      <c r="T97" s="63"/>
      <c r="U97" s="63"/>
      <c r="V97" s="63"/>
    </row>
    <row r="98" spans="1:22" s="44" customFormat="1" ht="19.5" customHeight="1" x14ac:dyDescent="0.2">
      <c r="A98" s="121"/>
      <c r="B98" s="126"/>
      <c r="C98" s="126"/>
      <c r="D98" s="126"/>
      <c r="E98" s="126"/>
      <c r="F98" s="126"/>
      <c r="G98" s="126"/>
      <c r="H98" s="126"/>
      <c r="I98" s="126"/>
      <c r="J98" s="126"/>
      <c r="K98" s="126"/>
      <c r="L98" s="126"/>
      <c r="M98" s="126"/>
      <c r="N98" s="127"/>
      <c r="O98" s="63"/>
      <c r="P98" s="63"/>
      <c r="Q98" s="63"/>
      <c r="R98" s="63"/>
      <c r="S98" s="63"/>
      <c r="T98" s="63"/>
      <c r="U98" s="63"/>
      <c r="V98" s="63"/>
    </row>
    <row r="99" spans="1:22" s="44" customFormat="1" ht="19.5" customHeight="1" x14ac:dyDescent="0.2">
      <c r="A99" s="121"/>
      <c r="B99" s="126"/>
      <c r="C99" s="126"/>
      <c r="D99" s="126"/>
      <c r="E99" s="126"/>
      <c r="F99" s="126"/>
      <c r="G99" s="126"/>
      <c r="H99" s="126"/>
      <c r="I99" s="126"/>
      <c r="J99" s="126"/>
      <c r="K99" s="126"/>
      <c r="L99" s="126"/>
      <c r="M99" s="126"/>
      <c r="N99" s="127"/>
      <c r="O99" s="63"/>
      <c r="P99" s="63"/>
      <c r="Q99" s="63"/>
      <c r="R99" s="63"/>
      <c r="S99" s="63"/>
      <c r="T99" s="63"/>
      <c r="U99" s="63"/>
      <c r="V99" s="63"/>
    </row>
    <row r="100" spans="1:22" s="44" customFormat="1" ht="19.5" customHeight="1" x14ac:dyDescent="0.2">
      <c r="A100" s="121"/>
      <c r="B100" s="126"/>
      <c r="C100" s="126"/>
      <c r="D100" s="126"/>
      <c r="E100" s="126"/>
      <c r="F100" s="126"/>
      <c r="G100" s="126"/>
      <c r="H100" s="126"/>
      <c r="I100" s="126"/>
      <c r="J100" s="126"/>
      <c r="K100" s="126"/>
      <c r="L100" s="126"/>
      <c r="M100" s="126"/>
      <c r="N100" s="127"/>
      <c r="O100" s="63"/>
      <c r="P100" s="63"/>
      <c r="Q100" s="63"/>
      <c r="R100" s="63"/>
      <c r="S100" s="63"/>
      <c r="T100" s="63"/>
      <c r="U100" s="63"/>
      <c r="V100" s="63"/>
    </row>
    <row r="101" spans="1:22" s="44" customFormat="1" ht="19.5" customHeight="1" x14ac:dyDescent="0.2">
      <c r="A101" s="121"/>
      <c r="B101" s="126"/>
      <c r="C101" s="126"/>
      <c r="D101" s="126"/>
      <c r="E101" s="126"/>
      <c r="F101" s="126"/>
      <c r="G101" s="126"/>
      <c r="H101" s="126"/>
      <c r="I101" s="126"/>
      <c r="J101" s="126"/>
      <c r="K101" s="126"/>
      <c r="L101" s="126"/>
      <c r="M101" s="126"/>
      <c r="N101" s="127"/>
      <c r="O101" s="63"/>
      <c r="P101" s="63"/>
      <c r="Q101" s="63"/>
      <c r="R101" s="63"/>
      <c r="S101" s="63"/>
      <c r="T101" s="63"/>
      <c r="U101" s="63"/>
      <c r="V101" s="63"/>
    </row>
    <row r="102" spans="1:22" s="44" customFormat="1" ht="19.5" customHeight="1" x14ac:dyDescent="0.2">
      <c r="A102" s="121"/>
      <c r="B102" s="126"/>
      <c r="C102" s="126"/>
      <c r="D102" s="126"/>
      <c r="E102" s="126"/>
      <c r="F102" s="126"/>
      <c r="G102" s="126"/>
      <c r="H102" s="126"/>
      <c r="I102" s="126"/>
      <c r="J102" s="126"/>
      <c r="K102" s="126"/>
      <c r="L102" s="126"/>
      <c r="M102" s="126"/>
      <c r="N102" s="127"/>
      <c r="O102" s="63"/>
      <c r="P102" s="63"/>
      <c r="Q102" s="63"/>
      <c r="R102" s="63"/>
      <c r="S102" s="63"/>
      <c r="T102" s="63"/>
      <c r="U102" s="63"/>
      <c r="V102" s="63"/>
    </row>
    <row r="103" spans="1:22" s="44" customFormat="1" ht="38.25" customHeight="1" x14ac:dyDescent="0.2">
      <c r="A103" s="271" t="s">
        <v>339</v>
      </c>
      <c r="B103" s="303" t="s">
        <v>7</v>
      </c>
      <c r="C103" s="303" t="s">
        <v>8</v>
      </c>
      <c r="D103" s="303" t="s">
        <v>9</v>
      </c>
      <c r="E103" s="303" t="s">
        <v>11</v>
      </c>
      <c r="F103" s="303" t="s">
        <v>12</v>
      </c>
      <c r="G103" s="303" t="s">
        <v>13</v>
      </c>
      <c r="H103" s="303" t="s">
        <v>14</v>
      </c>
      <c r="I103" s="303" t="s">
        <v>15</v>
      </c>
      <c r="J103" s="303" t="s">
        <v>16</v>
      </c>
      <c r="K103" s="303" t="s">
        <v>17</v>
      </c>
      <c r="L103" s="303" t="s">
        <v>18</v>
      </c>
      <c r="M103" s="303" t="s">
        <v>19</v>
      </c>
      <c r="N103" s="205" t="s">
        <v>148</v>
      </c>
    </row>
    <row r="104" spans="1:22" s="44" customFormat="1" ht="22.5" customHeight="1" x14ac:dyDescent="0.2">
      <c r="A104" s="39" t="s">
        <v>364</v>
      </c>
      <c r="B104" s="46"/>
      <c r="C104" s="46"/>
      <c r="D104" s="46"/>
      <c r="E104" s="46"/>
      <c r="F104" s="46"/>
      <c r="G104" s="46"/>
      <c r="H104" s="46"/>
      <c r="I104" s="46"/>
      <c r="J104" s="46"/>
      <c r="K104" s="46"/>
      <c r="L104" s="46"/>
      <c r="M104" s="46"/>
      <c r="N104" s="46"/>
      <c r="O104" s="39" t="s">
        <v>268</v>
      </c>
    </row>
    <row r="105" spans="1:22" s="44" customFormat="1" ht="22.5" customHeight="1" x14ac:dyDescent="0.2">
      <c r="A105" s="379">
        <f>基本情報＿表紙!$J$4</f>
        <v>4</v>
      </c>
      <c r="B105" s="251" t="str">
        <f>IFERROR(B31/B5,"")</f>
        <v/>
      </c>
      <c r="C105" s="251" t="str">
        <f t="shared" ref="C105:M105" si="43">IFERROR(C31/C5,"")</f>
        <v/>
      </c>
      <c r="D105" s="251" t="str">
        <f t="shared" si="43"/>
        <v/>
      </c>
      <c r="E105" s="251" t="str">
        <f t="shared" si="43"/>
        <v/>
      </c>
      <c r="F105" s="251" t="str">
        <f t="shared" si="43"/>
        <v/>
      </c>
      <c r="G105" s="251" t="str">
        <f t="shared" si="43"/>
        <v/>
      </c>
      <c r="H105" s="251" t="str">
        <f t="shared" si="43"/>
        <v/>
      </c>
      <c r="I105" s="251" t="str">
        <f t="shared" si="43"/>
        <v/>
      </c>
      <c r="J105" s="251" t="str">
        <f t="shared" si="43"/>
        <v/>
      </c>
      <c r="K105" s="251" t="str">
        <f t="shared" si="43"/>
        <v/>
      </c>
      <c r="L105" s="251" t="str">
        <f t="shared" si="43"/>
        <v/>
      </c>
      <c r="M105" s="251" t="str">
        <f t="shared" si="43"/>
        <v/>
      </c>
      <c r="N105" s="456" t="str">
        <f t="shared" ref="N105:N111" si="44">IFERROR(AVERAGEIF(B105:M105,"&lt;&gt;0"),"-")</f>
        <v>-</v>
      </c>
      <c r="O105" s="36"/>
    </row>
    <row r="106" spans="1:22" s="44" customFormat="1" ht="22.5" customHeight="1" x14ac:dyDescent="0.2">
      <c r="A106" s="379">
        <f>基本情報＿表紙!$J$4-1</f>
        <v>3</v>
      </c>
      <c r="B106" s="251" t="str">
        <f>IFERROR(B36/B10,"")</f>
        <v/>
      </c>
      <c r="C106" s="251" t="str">
        <f t="shared" ref="C106:M106" si="45">IFERROR(C36/C10,"")</f>
        <v/>
      </c>
      <c r="D106" s="251" t="str">
        <f t="shared" si="45"/>
        <v/>
      </c>
      <c r="E106" s="251" t="str">
        <f t="shared" si="45"/>
        <v/>
      </c>
      <c r="F106" s="251" t="str">
        <f t="shared" si="45"/>
        <v/>
      </c>
      <c r="G106" s="251" t="str">
        <f t="shared" si="45"/>
        <v/>
      </c>
      <c r="H106" s="251" t="str">
        <f t="shared" si="45"/>
        <v/>
      </c>
      <c r="I106" s="251" t="str">
        <f t="shared" si="45"/>
        <v/>
      </c>
      <c r="J106" s="251" t="str">
        <f t="shared" si="45"/>
        <v/>
      </c>
      <c r="K106" s="251" t="str">
        <f t="shared" si="45"/>
        <v/>
      </c>
      <c r="L106" s="251" t="str">
        <f t="shared" si="45"/>
        <v/>
      </c>
      <c r="M106" s="251" t="str">
        <f t="shared" si="45"/>
        <v/>
      </c>
      <c r="N106" s="456" t="str">
        <f t="shared" si="44"/>
        <v>-</v>
      </c>
      <c r="O106" s="36"/>
    </row>
    <row r="107" spans="1:22" s="44" customFormat="1" ht="22.5" customHeight="1" x14ac:dyDescent="0.2">
      <c r="A107" s="379">
        <f>基本情報＿表紙!$J$4-2</f>
        <v>2</v>
      </c>
      <c r="B107" s="251" t="str">
        <f>IFERROR(B41/B15,"")</f>
        <v/>
      </c>
      <c r="C107" s="251" t="str">
        <f t="shared" ref="C107:M107" si="46">IFERROR(C41/C15,"")</f>
        <v/>
      </c>
      <c r="D107" s="251" t="str">
        <f t="shared" si="46"/>
        <v/>
      </c>
      <c r="E107" s="251" t="str">
        <f t="shared" si="46"/>
        <v/>
      </c>
      <c r="F107" s="251" t="str">
        <f t="shared" si="46"/>
        <v/>
      </c>
      <c r="G107" s="251" t="str">
        <f t="shared" si="46"/>
        <v/>
      </c>
      <c r="H107" s="251" t="str">
        <f t="shared" si="46"/>
        <v/>
      </c>
      <c r="I107" s="251" t="str">
        <f t="shared" si="46"/>
        <v/>
      </c>
      <c r="J107" s="251" t="str">
        <f t="shared" si="46"/>
        <v/>
      </c>
      <c r="K107" s="251" t="str">
        <f t="shared" si="46"/>
        <v/>
      </c>
      <c r="L107" s="251" t="str">
        <f t="shared" si="46"/>
        <v/>
      </c>
      <c r="M107" s="251" t="str">
        <f t="shared" si="46"/>
        <v/>
      </c>
      <c r="N107" s="456" t="str">
        <f t="shared" si="44"/>
        <v>-</v>
      </c>
      <c r="O107" s="36"/>
    </row>
    <row r="108" spans="1:22" s="44" customFormat="1" ht="22.5" customHeight="1" x14ac:dyDescent="0.2">
      <c r="A108" s="39" t="s">
        <v>379</v>
      </c>
      <c r="B108" s="46"/>
      <c r="C108" s="46"/>
      <c r="D108" s="46"/>
      <c r="E108" s="46"/>
      <c r="F108" s="46"/>
      <c r="G108" s="46"/>
      <c r="H108" s="46"/>
      <c r="I108" s="46"/>
      <c r="J108" s="46"/>
      <c r="K108" s="46"/>
      <c r="L108" s="46"/>
      <c r="M108" s="46"/>
      <c r="N108" s="46"/>
    </row>
    <row r="109" spans="1:22" s="44" customFormat="1" ht="22.5" customHeight="1" x14ac:dyDescent="0.2">
      <c r="A109" s="379">
        <f>基本情報＿表紙!$J$4</f>
        <v>4</v>
      </c>
      <c r="B109" s="251" t="str">
        <f>IFERROR(B32/B6,"")</f>
        <v/>
      </c>
      <c r="C109" s="251" t="str">
        <f t="shared" ref="C109:M109" si="47">IFERROR(C32/C6,"")</f>
        <v/>
      </c>
      <c r="D109" s="251" t="str">
        <f t="shared" si="47"/>
        <v/>
      </c>
      <c r="E109" s="251" t="str">
        <f t="shared" si="47"/>
        <v/>
      </c>
      <c r="F109" s="251" t="str">
        <f t="shared" si="47"/>
        <v/>
      </c>
      <c r="G109" s="251" t="str">
        <f t="shared" si="47"/>
        <v/>
      </c>
      <c r="H109" s="251" t="str">
        <f t="shared" si="47"/>
        <v/>
      </c>
      <c r="I109" s="251" t="str">
        <f t="shared" si="47"/>
        <v/>
      </c>
      <c r="J109" s="251" t="str">
        <f t="shared" si="47"/>
        <v/>
      </c>
      <c r="K109" s="251" t="str">
        <f t="shared" si="47"/>
        <v/>
      </c>
      <c r="L109" s="251" t="str">
        <f t="shared" si="47"/>
        <v/>
      </c>
      <c r="M109" s="251" t="str">
        <f t="shared" si="47"/>
        <v/>
      </c>
      <c r="N109" s="456" t="str">
        <f t="shared" si="44"/>
        <v>-</v>
      </c>
      <c r="O109" s="36"/>
    </row>
    <row r="110" spans="1:22" s="44" customFormat="1" ht="22.5" customHeight="1" x14ac:dyDescent="0.2">
      <c r="A110" s="379">
        <f>基本情報＿表紙!$J$4-1</f>
        <v>3</v>
      </c>
      <c r="B110" s="251" t="str">
        <f>IFERROR(B37/B11,"")</f>
        <v/>
      </c>
      <c r="C110" s="251" t="str">
        <f t="shared" ref="C110:M110" si="48">IFERROR(C37/C11,"")</f>
        <v/>
      </c>
      <c r="D110" s="251" t="str">
        <f t="shared" si="48"/>
        <v/>
      </c>
      <c r="E110" s="251" t="str">
        <f t="shared" si="48"/>
        <v/>
      </c>
      <c r="F110" s="251" t="str">
        <f t="shared" si="48"/>
        <v/>
      </c>
      <c r="G110" s="251" t="str">
        <f t="shared" si="48"/>
        <v/>
      </c>
      <c r="H110" s="251" t="str">
        <f t="shared" si="48"/>
        <v/>
      </c>
      <c r="I110" s="251" t="str">
        <f t="shared" si="48"/>
        <v/>
      </c>
      <c r="J110" s="251" t="str">
        <f t="shared" si="48"/>
        <v/>
      </c>
      <c r="K110" s="251" t="str">
        <f t="shared" si="48"/>
        <v/>
      </c>
      <c r="L110" s="251" t="str">
        <f t="shared" si="48"/>
        <v/>
      </c>
      <c r="M110" s="251" t="str">
        <f t="shared" si="48"/>
        <v/>
      </c>
      <c r="N110" s="456" t="str">
        <f t="shared" si="44"/>
        <v>-</v>
      </c>
      <c r="O110" s="36"/>
    </row>
    <row r="111" spans="1:22" s="44" customFormat="1" ht="22.5" customHeight="1" x14ac:dyDescent="0.2">
      <c r="A111" s="379">
        <f>基本情報＿表紙!$J$4-2</f>
        <v>2</v>
      </c>
      <c r="B111" s="251" t="str">
        <f>IFERROR(B42/B16,"")</f>
        <v/>
      </c>
      <c r="C111" s="251" t="str">
        <f t="shared" ref="C111:M111" si="49">IFERROR(C42/C16,"")</f>
        <v/>
      </c>
      <c r="D111" s="251" t="str">
        <f t="shared" si="49"/>
        <v/>
      </c>
      <c r="E111" s="251" t="str">
        <f t="shared" si="49"/>
        <v/>
      </c>
      <c r="F111" s="251" t="str">
        <f t="shared" si="49"/>
        <v/>
      </c>
      <c r="G111" s="251" t="str">
        <f t="shared" si="49"/>
        <v/>
      </c>
      <c r="H111" s="251" t="str">
        <f t="shared" si="49"/>
        <v/>
      </c>
      <c r="I111" s="251" t="str">
        <f t="shared" si="49"/>
        <v/>
      </c>
      <c r="J111" s="251" t="str">
        <f t="shared" si="49"/>
        <v/>
      </c>
      <c r="K111" s="251" t="str">
        <f t="shared" si="49"/>
        <v/>
      </c>
      <c r="L111" s="251" t="str">
        <f t="shared" si="49"/>
        <v/>
      </c>
      <c r="M111" s="251" t="str">
        <f t="shared" si="49"/>
        <v/>
      </c>
      <c r="N111" s="456" t="str">
        <f t="shared" si="44"/>
        <v>-</v>
      </c>
      <c r="O111" s="36"/>
    </row>
    <row r="112" spans="1:22" s="44" customFormat="1" ht="22.5" customHeight="1" x14ac:dyDescent="0.2">
      <c r="A112" s="39" t="s">
        <v>365</v>
      </c>
      <c r="B112" s="46"/>
      <c r="C112" s="46"/>
      <c r="D112" s="46"/>
      <c r="E112" s="46"/>
      <c r="F112" s="46"/>
      <c r="G112" s="46"/>
      <c r="H112" s="46"/>
      <c r="I112" s="46"/>
      <c r="J112" s="46"/>
      <c r="K112" s="46"/>
      <c r="L112" s="46"/>
      <c r="M112" s="46"/>
      <c r="N112" s="46"/>
      <c r="O112" s="39" t="s">
        <v>269</v>
      </c>
    </row>
    <row r="113" spans="1:18" s="44" customFormat="1" ht="22.5" customHeight="1" x14ac:dyDescent="0.2">
      <c r="A113" s="379">
        <f>基本情報＿表紙!$J$4</f>
        <v>4</v>
      </c>
      <c r="B113" s="251" t="str">
        <f>IFERROR(B33/B7,"")</f>
        <v/>
      </c>
      <c r="C113" s="251" t="str">
        <f t="shared" ref="C113:M113" si="50">IFERROR(C33/C7,"")</f>
        <v/>
      </c>
      <c r="D113" s="251" t="str">
        <f t="shared" si="50"/>
        <v/>
      </c>
      <c r="E113" s="251" t="str">
        <f t="shared" si="50"/>
        <v/>
      </c>
      <c r="F113" s="251" t="str">
        <f t="shared" si="50"/>
        <v/>
      </c>
      <c r="G113" s="251" t="str">
        <f t="shared" si="50"/>
        <v/>
      </c>
      <c r="H113" s="251" t="str">
        <f t="shared" si="50"/>
        <v/>
      </c>
      <c r="I113" s="251" t="str">
        <f t="shared" si="50"/>
        <v/>
      </c>
      <c r="J113" s="251" t="str">
        <f t="shared" si="50"/>
        <v/>
      </c>
      <c r="K113" s="251" t="str">
        <f t="shared" si="50"/>
        <v/>
      </c>
      <c r="L113" s="251" t="str">
        <f t="shared" si="50"/>
        <v/>
      </c>
      <c r="M113" s="251" t="str">
        <f t="shared" si="50"/>
        <v/>
      </c>
      <c r="N113" s="456" t="str">
        <f t="shared" ref="N113:N115" si="51">IFERROR(AVERAGEIF(B113:M113,"&lt;&gt;0"),"-")</f>
        <v>-</v>
      </c>
    </row>
    <row r="114" spans="1:18" s="44" customFormat="1" ht="22.5" customHeight="1" x14ac:dyDescent="0.2">
      <c r="A114" s="379">
        <f>基本情報＿表紙!$J$4-1</f>
        <v>3</v>
      </c>
      <c r="B114" s="251" t="str">
        <f>IFERROR(B38/B12,"")</f>
        <v/>
      </c>
      <c r="C114" s="251" t="str">
        <f t="shared" ref="C114:M114" si="52">IFERROR(C38/C12,"")</f>
        <v/>
      </c>
      <c r="D114" s="251" t="str">
        <f t="shared" si="52"/>
        <v/>
      </c>
      <c r="E114" s="251" t="str">
        <f t="shared" si="52"/>
        <v/>
      </c>
      <c r="F114" s="251" t="str">
        <f t="shared" si="52"/>
        <v/>
      </c>
      <c r="G114" s="251" t="str">
        <f t="shared" si="52"/>
        <v/>
      </c>
      <c r="H114" s="251" t="str">
        <f t="shared" si="52"/>
        <v/>
      </c>
      <c r="I114" s="251" t="str">
        <f t="shared" si="52"/>
        <v/>
      </c>
      <c r="J114" s="251" t="str">
        <f t="shared" si="52"/>
        <v/>
      </c>
      <c r="K114" s="251" t="str">
        <f t="shared" si="52"/>
        <v/>
      </c>
      <c r="L114" s="251" t="str">
        <f t="shared" si="52"/>
        <v/>
      </c>
      <c r="M114" s="251" t="str">
        <f t="shared" si="52"/>
        <v/>
      </c>
      <c r="N114" s="456" t="str">
        <f t="shared" si="51"/>
        <v>-</v>
      </c>
      <c r="O114" s="36"/>
    </row>
    <row r="115" spans="1:18" s="44" customFormat="1" ht="22.5" customHeight="1" x14ac:dyDescent="0.2">
      <c r="A115" s="379">
        <f>基本情報＿表紙!$J$4-2</f>
        <v>2</v>
      </c>
      <c r="B115" s="251" t="str">
        <f>IFERROR(B43/B17,"")</f>
        <v/>
      </c>
      <c r="C115" s="251" t="str">
        <f t="shared" ref="C115:M115" si="53">IFERROR(C43/C17,"")</f>
        <v/>
      </c>
      <c r="D115" s="251" t="str">
        <f t="shared" si="53"/>
        <v/>
      </c>
      <c r="E115" s="251" t="str">
        <f t="shared" si="53"/>
        <v/>
      </c>
      <c r="F115" s="251" t="str">
        <f t="shared" si="53"/>
        <v/>
      </c>
      <c r="G115" s="251" t="str">
        <f t="shared" si="53"/>
        <v/>
      </c>
      <c r="H115" s="251" t="str">
        <f t="shared" si="53"/>
        <v/>
      </c>
      <c r="I115" s="251" t="str">
        <f t="shared" si="53"/>
        <v/>
      </c>
      <c r="J115" s="251" t="str">
        <f t="shared" si="53"/>
        <v/>
      </c>
      <c r="K115" s="251" t="str">
        <f t="shared" si="53"/>
        <v/>
      </c>
      <c r="L115" s="251" t="str">
        <f t="shared" si="53"/>
        <v/>
      </c>
      <c r="M115" s="251" t="str">
        <f t="shared" si="53"/>
        <v/>
      </c>
      <c r="N115" s="456" t="str">
        <f t="shared" si="51"/>
        <v>-</v>
      </c>
      <c r="O115" s="36"/>
    </row>
    <row r="116" spans="1:18" s="44" customFormat="1" ht="22.5" customHeight="1" x14ac:dyDescent="0.2">
      <c r="A116" s="39" t="s">
        <v>366</v>
      </c>
      <c r="B116" s="46"/>
      <c r="C116" s="46"/>
      <c r="D116" s="46"/>
      <c r="E116" s="46"/>
      <c r="F116" s="46"/>
      <c r="G116" s="46"/>
      <c r="H116" s="46"/>
      <c r="I116" s="46"/>
      <c r="J116" s="46"/>
      <c r="K116" s="46"/>
      <c r="L116" s="46"/>
      <c r="M116" s="46"/>
      <c r="N116" s="46"/>
      <c r="O116" s="39" t="s">
        <v>475</v>
      </c>
    </row>
    <row r="117" spans="1:18" s="44" customFormat="1" ht="22.5" customHeight="1" x14ac:dyDescent="0.2">
      <c r="A117" s="379">
        <f>基本情報＿表紙!$J$4</f>
        <v>4</v>
      </c>
      <c r="B117" s="251" t="str">
        <f>IFERROR(B34/B8,"")</f>
        <v/>
      </c>
      <c r="C117" s="251" t="str">
        <f t="shared" ref="C117:M117" si="54">IFERROR(C34/C8,"")</f>
        <v/>
      </c>
      <c r="D117" s="251" t="str">
        <f t="shared" si="54"/>
        <v/>
      </c>
      <c r="E117" s="251" t="str">
        <f t="shared" si="54"/>
        <v/>
      </c>
      <c r="F117" s="251" t="str">
        <f t="shared" si="54"/>
        <v/>
      </c>
      <c r="G117" s="251" t="str">
        <f t="shared" si="54"/>
        <v/>
      </c>
      <c r="H117" s="251" t="str">
        <f t="shared" si="54"/>
        <v/>
      </c>
      <c r="I117" s="251" t="str">
        <f t="shared" si="54"/>
        <v/>
      </c>
      <c r="J117" s="251" t="str">
        <f t="shared" si="54"/>
        <v/>
      </c>
      <c r="K117" s="251" t="str">
        <f t="shared" si="54"/>
        <v/>
      </c>
      <c r="L117" s="251" t="str">
        <f t="shared" si="54"/>
        <v/>
      </c>
      <c r="M117" s="251" t="str">
        <f t="shared" si="54"/>
        <v/>
      </c>
      <c r="N117" s="456" t="str">
        <f t="shared" ref="N117:N119" si="55">IFERROR(AVERAGEIF(B117:M117,"&lt;&gt;0"),"-")</f>
        <v>-</v>
      </c>
      <c r="O117" s="36"/>
    </row>
    <row r="118" spans="1:18" s="44" customFormat="1" ht="22.5" customHeight="1" x14ac:dyDescent="0.2">
      <c r="A118" s="379">
        <f>基本情報＿表紙!$J$4-1</f>
        <v>3</v>
      </c>
      <c r="B118" s="251" t="str">
        <f>IFERROR(B39/B13,"")</f>
        <v/>
      </c>
      <c r="C118" s="251" t="str">
        <f t="shared" ref="C118:M118" si="56">IFERROR(C39/C13,"")</f>
        <v/>
      </c>
      <c r="D118" s="251" t="str">
        <f t="shared" si="56"/>
        <v/>
      </c>
      <c r="E118" s="251" t="str">
        <f t="shared" si="56"/>
        <v/>
      </c>
      <c r="F118" s="251" t="str">
        <f t="shared" si="56"/>
        <v/>
      </c>
      <c r="G118" s="251" t="str">
        <f t="shared" si="56"/>
        <v/>
      </c>
      <c r="H118" s="251" t="str">
        <f t="shared" si="56"/>
        <v/>
      </c>
      <c r="I118" s="251" t="str">
        <f t="shared" si="56"/>
        <v/>
      </c>
      <c r="J118" s="251" t="str">
        <f t="shared" si="56"/>
        <v/>
      </c>
      <c r="K118" s="251" t="str">
        <f t="shared" si="56"/>
        <v/>
      </c>
      <c r="L118" s="251" t="str">
        <f t="shared" si="56"/>
        <v/>
      </c>
      <c r="M118" s="251" t="str">
        <f t="shared" si="56"/>
        <v/>
      </c>
      <c r="N118" s="456" t="str">
        <f t="shared" si="55"/>
        <v>-</v>
      </c>
      <c r="O118" s="36"/>
    </row>
    <row r="119" spans="1:18" s="44" customFormat="1" ht="22.5" customHeight="1" x14ac:dyDescent="0.2">
      <c r="A119" s="379">
        <f>基本情報＿表紙!$J$4-2</f>
        <v>2</v>
      </c>
      <c r="B119" s="251" t="str">
        <f>IFERROR(B44/B18,"")</f>
        <v/>
      </c>
      <c r="C119" s="251" t="str">
        <f t="shared" ref="C119:M119" si="57">IFERROR(C44/C18,"")</f>
        <v/>
      </c>
      <c r="D119" s="251" t="str">
        <f t="shared" si="57"/>
        <v/>
      </c>
      <c r="E119" s="251" t="str">
        <f t="shared" si="57"/>
        <v/>
      </c>
      <c r="F119" s="251" t="str">
        <f t="shared" si="57"/>
        <v/>
      </c>
      <c r="G119" s="251" t="str">
        <f t="shared" si="57"/>
        <v/>
      </c>
      <c r="H119" s="251" t="str">
        <f t="shared" si="57"/>
        <v/>
      </c>
      <c r="I119" s="251" t="str">
        <f t="shared" si="57"/>
        <v/>
      </c>
      <c r="J119" s="251" t="str">
        <f t="shared" si="57"/>
        <v/>
      </c>
      <c r="K119" s="251" t="str">
        <f t="shared" si="57"/>
        <v/>
      </c>
      <c r="L119" s="251" t="str">
        <f t="shared" si="57"/>
        <v/>
      </c>
      <c r="M119" s="251" t="str">
        <f t="shared" si="57"/>
        <v/>
      </c>
      <c r="N119" s="456" t="str">
        <f t="shared" si="55"/>
        <v>-</v>
      </c>
      <c r="O119" s="36"/>
    </row>
    <row r="120" spans="1:18" s="44" customFormat="1" ht="22.5" customHeight="1" x14ac:dyDescent="0.2">
      <c r="A120" s="39" t="s">
        <v>367</v>
      </c>
      <c r="B120" s="46"/>
      <c r="C120" s="46"/>
      <c r="D120" s="46"/>
      <c r="E120" s="46"/>
      <c r="F120" s="46"/>
      <c r="G120" s="46"/>
      <c r="H120" s="46"/>
      <c r="I120" s="46"/>
      <c r="J120" s="46"/>
      <c r="K120" s="46"/>
      <c r="L120" s="46"/>
      <c r="M120" s="46"/>
      <c r="N120" s="46"/>
    </row>
    <row r="121" spans="1:18" s="44" customFormat="1" ht="22.5" customHeight="1" x14ac:dyDescent="0.2">
      <c r="A121" s="379">
        <f>基本情報＿表紙!$J$4</f>
        <v>4</v>
      </c>
      <c r="B121" s="251" t="str">
        <f>IFERROR(B35/B9,"")</f>
        <v/>
      </c>
      <c r="C121" s="251" t="str">
        <f t="shared" ref="C121:M121" si="58">IFERROR(C35/C9,"")</f>
        <v/>
      </c>
      <c r="D121" s="251" t="str">
        <f t="shared" si="58"/>
        <v/>
      </c>
      <c r="E121" s="251" t="str">
        <f t="shared" si="58"/>
        <v/>
      </c>
      <c r="F121" s="251" t="str">
        <f t="shared" si="58"/>
        <v/>
      </c>
      <c r="G121" s="251" t="str">
        <f t="shared" si="58"/>
        <v/>
      </c>
      <c r="H121" s="251" t="str">
        <f t="shared" si="58"/>
        <v/>
      </c>
      <c r="I121" s="251" t="str">
        <f t="shared" si="58"/>
        <v/>
      </c>
      <c r="J121" s="251" t="str">
        <f t="shared" si="58"/>
        <v/>
      </c>
      <c r="K121" s="251" t="str">
        <f t="shared" si="58"/>
        <v/>
      </c>
      <c r="L121" s="251" t="str">
        <f t="shared" si="58"/>
        <v/>
      </c>
      <c r="M121" s="251" t="str">
        <f t="shared" si="58"/>
        <v/>
      </c>
      <c r="N121" s="456" t="str">
        <f t="shared" ref="N121:N123" si="59">IFERROR(AVERAGEIF(B121:M121,"&lt;&gt;0"),"-")</f>
        <v>-</v>
      </c>
      <c r="O121" s="36"/>
    </row>
    <row r="122" spans="1:18" s="44" customFormat="1" ht="22.5" customHeight="1" x14ac:dyDescent="0.2">
      <c r="A122" s="379">
        <f>基本情報＿表紙!$J$4-1</f>
        <v>3</v>
      </c>
      <c r="B122" s="251" t="str">
        <f>IFERROR(B40/B14,"")</f>
        <v/>
      </c>
      <c r="C122" s="251" t="str">
        <f t="shared" ref="C122:M122" si="60">IFERROR(C40/C14,"")</f>
        <v/>
      </c>
      <c r="D122" s="251" t="str">
        <f t="shared" si="60"/>
        <v/>
      </c>
      <c r="E122" s="251" t="str">
        <f t="shared" si="60"/>
        <v/>
      </c>
      <c r="F122" s="251" t="str">
        <f t="shared" si="60"/>
        <v/>
      </c>
      <c r="G122" s="251" t="str">
        <f t="shared" si="60"/>
        <v/>
      </c>
      <c r="H122" s="251" t="str">
        <f t="shared" si="60"/>
        <v/>
      </c>
      <c r="I122" s="251" t="str">
        <f t="shared" si="60"/>
        <v/>
      </c>
      <c r="J122" s="251" t="str">
        <f t="shared" si="60"/>
        <v/>
      </c>
      <c r="K122" s="251" t="str">
        <f t="shared" si="60"/>
        <v/>
      </c>
      <c r="L122" s="251" t="str">
        <f t="shared" si="60"/>
        <v/>
      </c>
      <c r="M122" s="251" t="str">
        <f t="shared" si="60"/>
        <v/>
      </c>
      <c r="N122" s="456" t="str">
        <f t="shared" si="59"/>
        <v>-</v>
      </c>
      <c r="O122" s="36"/>
    </row>
    <row r="123" spans="1:18" s="44" customFormat="1" ht="22.5" customHeight="1" x14ac:dyDescent="0.2">
      <c r="A123" s="379">
        <f>基本情報＿表紙!$J$4-2</f>
        <v>2</v>
      </c>
      <c r="B123" s="251" t="str">
        <f>IFERROR(B45/B19,"")</f>
        <v/>
      </c>
      <c r="C123" s="251" t="str">
        <f t="shared" ref="C123:M123" si="61">IFERROR(C45/C19,"")</f>
        <v/>
      </c>
      <c r="D123" s="251" t="str">
        <f t="shared" si="61"/>
        <v/>
      </c>
      <c r="E123" s="251" t="str">
        <f t="shared" si="61"/>
        <v/>
      </c>
      <c r="F123" s="251" t="str">
        <f t="shared" si="61"/>
        <v/>
      </c>
      <c r="G123" s="251" t="str">
        <f t="shared" si="61"/>
        <v/>
      </c>
      <c r="H123" s="251" t="str">
        <f t="shared" si="61"/>
        <v/>
      </c>
      <c r="I123" s="251" t="str">
        <f t="shared" si="61"/>
        <v/>
      </c>
      <c r="J123" s="251" t="str">
        <f t="shared" si="61"/>
        <v/>
      </c>
      <c r="K123" s="251" t="str">
        <f t="shared" si="61"/>
        <v/>
      </c>
      <c r="L123" s="251" t="str">
        <f t="shared" si="61"/>
        <v/>
      </c>
      <c r="M123" s="251" t="str">
        <f t="shared" si="61"/>
        <v/>
      </c>
      <c r="N123" s="456" t="str">
        <f t="shared" si="59"/>
        <v>-</v>
      </c>
      <c r="O123" s="36"/>
    </row>
    <row r="124" spans="1:18" s="44" customFormat="1" ht="19.5" customHeight="1" x14ac:dyDescent="0.2">
      <c r="A124" s="56"/>
      <c r="B124" s="46"/>
      <c r="C124" s="46"/>
      <c r="D124" s="46"/>
      <c r="E124" s="46"/>
      <c r="F124" s="46"/>
      <c r="G124" s="46"/>
      <c r="H124" s="46"/>
      <c r="I124" s="46"/>
      <c r="J124" s="46"/>
      <c r="K124" s="46"/>
      <c r="L124" s="46"/>
      <c r="M124" s="46"/>
      <c r="N124" s="46"/>
    </row>
    <row r="125" spans="1:18" s="44" customFormat="1" ht="33" customHeight="1" x14ac:dyDescent="0.2">
      <c r="A125" s="271" t="s">
        <v>343</v>
      </c>
      <c r="B125" s="200" t="s">
        <v>7</v>
      </c>
      <c r="C125" s="168" t="s">
        <v>8</v>
      </c>
      <c r="D125" s="168" t="s">
        <v>9</v>
      </c>
      <c r="E125" s="168" t="s">
        <v>11</v>
      </c>
      <c r="F125" s="168" t="s">
        <v>12</v>
      </c>
      <c r="G125" s="168" t="s">
        <v>13</v>
      </c>
      <c r="H125" s="168" t="s">
        <v>14</v>
      </c>
      <c r="I125" s="168" t="s">
        <v>15</v>
      </c>
      <c r="J125" s="168" t="s">
        <v>16</v>
      </c>
      <c r="K125" s="168" t="s">
        <v>17</v>
      </c>
      <c r="L125" s="168" t="s">
        <v>18</v>
      </c>
      <c r="M125" s="168" t="s">
        <v>19</v>
      </c>
      <c r="N125" s="168" t="s">
        <v>148</v>
      </c>
    </row>
    <row r="126" spans="1:18" s="44" customFormat="1" ht="20.25" customHeight="1" x14ac:dyDescent="0.2">
      <c r="A126" s="39" t="s">
        <v>368</v>
      </c>
      <c r="B126" s="46"/>
      <c r="C126" s="46"/>
      <c r="D126" s="46"/>
      <c r="E126" s="46"/>
      <c r="F126" s="46"/>
      <c r="G126" s="46"/>
      <c r="H126" s="46"/>
      <c r="I126" s="46"/>
      <c r="J126" s="46"/>
      <c r="K126" s="46"/>
      <c r="L126" s="46"/>
      <c r="M126" s="46"/>
      <c r="N126" s="46"/>
      <c r="O126" s="39" t="s">
        <v>269</v>
      </c>
    </row>
    <row r="127" spans="1:18" s="44" customFormat="1" ht="20.25" customHeight="1" x14ac:dyDescent="0.2">
      <c r="A127" s="351">
        <f>基本情報＿表紙!$J$4</f>
        <v>4</v>
      </c>
      <c r="B127" s="251" t="str">
        <f>IFERROR(((B5+B6+B7)/B$58),"")</f>
        <v/>
      </c>
      <c r="C127" s="251" t="str">
        <f t="shared" ref="C127:M127" si="62">IFERROR(((C5+C6+C7)/C$58),"")</f>
        <v/>
      </c>
      <c r="D127" s="251" t="str">
        <f t="shared" si="62"/>
        <v/>
      </c>
      <c r="E127" s="251" t="str">
        <f t="shared" si="62"/>
        <v/>
      </c>
      <c r="F127" s="251" t="str">
        <f t="shared" si="62"/>
        <v/>
      </c>
      <c r="G127" s="251" t="str">
        <f t="shared" si="62"/>
        <v/>
      </c>
      <c r="H127" s="251" t="str">
        <f t="shared" si="62"/>
        <v/>
      </c>
      <c r="I127" s="251" t="str">
        <f t="shared" si="62"/>
        <v/>
      </c>
      <c r="J127" s="251" t="str">
        <f t="shared" si="62"/>
        <v/>
      </c>
      <c r="K127" s="251" t="str">
        <f t="shared" si="62"/>
        <v/>
      </c>
      <c r="L127" s="251" t="str">
        <f t="shared" si="62"/>
        <v/>
      </c>
      <c r="M127" s="251" t="str">
        <f t="shared" si="62"/>
        <v/>
      </c>
      <c r="N127" s="456" t="str">
        <f t="shared" ref="N127:N129" si="63">IFERROR(AVERAGEIF(B127:M127,"&lt;&gt;0"),"-")</f>
        <v>-</v>
      </c>
      <c r="O127" s="36"/>
      <c r="P127" s="130"/>
      <c r="Q127" s="63"/>
      <c r="R127" s="39"/>
    </row>
    <row r="128" spans="1:18" s="44" customFormat="1" ht="20.25" customHeight="1" x14ac:dyDescent="0.2">
      <c r="A128" s="351">
        <f>基本情報＿表紙!$J$4-1</f>
        <v>3</v>
      </c>
      <c r="B128" s="251" t="str">
        <f>IFERROR(((B10+B11+B12)/B$60),"")</f>
        <v/>
      </c>
      <c r="C128" s="251" t="str">
        <f t="shared" ref="C128:M128" si="64">IFERROR(((C10+C11+C12)/C$60),"")</f>
        <v/>
      </c>
      <c r="D128" s="251" t="str">
        <f t="shared" si="64"/>
        <v/>
      </c>
      <c r="E128" s="251" t="str">
        <f t="shared" si="64"/>
        <v/>
      </c>
      <c r="F128" s="251" t="str">
        <f t="shared" si="64"/>
        <v/>
      </c>
      <c r="G128" s="251" t="str">
        <f t="shared" si="64"/>
        <v/>
      </c>
      <c r="H128" s="251" t="str">
        <f t="shared" si="64"/>
        <v/>
      </c>
      <c r="I128" s="251" t="str">
        <f t="shared" si="64"/>
        <v/>
      </c>
      <c r="J128" s="251" t="str">
        <f t="shared" si="64"/>
        <v/>
      </c>
      <c r="K128" s="251" t="str">
        <f t="shared" si="64"/>
        <v/>
      </c>
      <c r="L128" s="251" t="str">
        <f t="shared" si="64"/>
        <v/>
      </c>
      <c r="M128" s="251" t="str">
        <f t="shared" si="64"/>
        <v/>
      </c>
      <c r="N128" s="456" t="str">
        <f t="shared" si="63"/>
        <v>-</v>
      </c>
      <c r="O128" s="36"/>
      <c r="P128" s="130"/>
      <c r="Q128" s="63"/>
      <c r="R128" s="39"/>
    </row>
    <row r="129" spans="1:18" s="44" customFormat="1" ht="20.25" customHeight="1" x14ac:dyDescent="0.2">
      <c r="A129" s="351">
        <f>基本情報＿表紙!$J$4-2</f>
        <v>2</v>
      </c>
      <c r="B129" s="251" t="str">
        <f>IFERROR(((B15+B16+B17)/B$62),"")</f>
        <v/>
      </c>
      <c r="C129" s="251" t="str">
        <f t="shared" ref="C129:M129" si="65">IFERROR(((C15+C16+C17)/C$62),"")</f>
        <v/>
      </c>
      <c r="D129" s="251" t="str">
        <f t="shared" si="65"/>
        <v/>
      </c>
      <c r="E129" s="251" t="str">
        <f t="shared" si="65"/>
        <v/>
      </c>
      <c r="F129" s="251" t="str">
        <f t="shared" si="65"/>
        <v/>
      </c>
      <c r="G129" s="251" t="str">
        <f t="shared" si="65"/>
        <v/>
      </c>
      <c r="H129" s="251" t="str">
        <f t="shared" si="65"/>
        <v/>
      </c>
      <c r="I129" s="251" t="str">
        <f t="shared" si="65"/>
        <v/>
      </c>
      <c r="J129" s="251" t="str">
        <f t="shared" si="65"/>
        <v/>
      </c>
      <c r="K129" s="251" t="str">
        <f t="shared" si="65"/>
        <v/>
      </c>
      <c r="L129" s="251" t="str">
        <f t="shared" si="65"/>
        <v/>
      </c>
      <c r="M129" s="251" t="str">
        <f t="shared" si="65"/>
        <v/>
      </c>
      <c r="N129" s="456" t="str">
        <f t="shared" si="63"/>
        <v>-</v>
      </c>
      <c r="O129" s="36"/>
      <c r="P129" s="130"/>
      <c r="Q129" s="63"/>
      <c r="R129" s="39"/>
    </row>
    <row r="130" spans="1:18" s="44" customFormat="1" ht="20.25" customHeight="1" x14ac:dyDescent="0.2">
      <c r="A130" s="39" t="s">
        <v>380</v>
      </c>
      <c r="B130" s="46"/>
      <c r="C130" s="46"/>
      <c r="D130" s="46"/>
      <c r="E130" s="46"/>
      <c r="F130" s="46"/>
      <c r="G130" s="46"/>
      <c r="H130" s="46"/>
      <c r="I130" s="46"/>
      <c r="J130" s="46"/>
      <c r="K130" s="46"/>
      <c r="L130" s="46"/>
      <c r="M130" s="46"/>
      <c r="N130" s="318"/>
      <c r="O130" s="39" t="s">
        <v>269</v>
      </c>
      <c r="R130" s="39"/>
    </row>
    <row r="131" spans="1:18" s="44" customFormat="1" ht="20.25" customHeight="1" x14ac:dyDescent="0.2">
      <c r="A131" s="351">
        <f>基本情報＿表紙!$J$4</f>
        <v>4</v>
      </c>
      <c r="B131" s="251" t="str">
        <f>IFERROR(((B5+B6+B7)/B$59),"")</f>
        <v/>
      </c>
      <c r="C131" s="251" t="str">
        <f t="shared" ref="C131:M131" si="66">IFERROR(((C5+C6+C7)/C$59),"")</f>
        <v/>
      </c>
      <c r="D131" s="251" t="str">
        <f t="shared" si="66"/>
        <v/>
      </c>
      <c r="E131" s="251" t="str">
        <f t="shared" si="66"/>
        <v/>
      </c>
      <c r="F131" s="251" t="str">
        <f t="shared" si="66"/>
        <v/>
      </c>
      <c r="G131" s="251" t="str">
        <f t="shared" si="66"/>
        <v/>
      </c>
      <c r="H131" s="251" t="str">
        <f t="shared" si="66"/>
        <v/>
      </c>
      <c r="I131" s="251" t="str">
        <f t="shared" si="66"/>
        <v/>
      </c>
      <c r="J131" s="251" t="str">
        <f t="shared" si="66"/>
        <v/>
      </c>
      <c r="K131" s="251" t="str">
        <f t="shared" si="66"/>
        <v/>
      </c>
      <c r="L131" s="251" t="str">
        <f t="shared" si="66"/>
        <v/>
      </c>
      <c r="M131" s="251" t="str">
        <f t="shared" si="66"/>
        <v/>
      </c>
      <c r="N131" s="456" t="str">
        <f t="shared" ref="N131:N133" si="67">IFERROR(AVERAGEIF(B131:M131,"&lt;&gt;0"),"-")</f>
        <v>-</v>
      </c>
      <c r="O131" s="36"/>
      <c r="P131" s="130"/>
      <c r="Q131" s="63"/>
      <c r="R131" s="39"/>
    </row>
    <row r="132" spans="1:18" s="44" customFormat="1" ht="20.25" customHeight="1" x14ac:dyDescent="0.2">
      <c r="A132" s="351">
        <f>基本情報＿表紙!$J$4-1</f>
        <v>3</v>
      </c>
      <c r="B132" s="251" t="str">
        <f>IFERROR(((B10+B11+B12)/B$61),"")</f>
        <v/>
      </c>
      <c r="C132" s="251" t="str">
        <f t="shared" ref="C132:M132" si="68">IFERROR(((C10+C11+C12)/C$61),"")</f>
        <v/>
      </c>
      <c r="D132" s="251" t="str">
        <f t="shared" si="68"/>
        <v/>
      </c>
      <c r="E132" s="251" t="str">
        <f t="shared" si="68"/>
        <v/>
      </c>
      <c r="F132" s="251" t="str">
        <f t="shared" si="68"/>
        <v/>
      </c>
      <c r="G132" s="251" t="str">
        <f t="shared" si="68"/>
        <v/>
      </c>
      <c r="H132" s="251" t="str">
        <f t="shared" si="68"/>
        <v/>
      </c>
      <c r="I132" s="251" t="str">
        <f t="shared" si="68"/>
        <v/>
      </c>
      <c r="J132" s="251" t="str">
        <f t="shared" si="68"/>
        <v/>
      </c>
      <c r="K132" s="251" t="str">
        <f t="shared" si="68"/>
        <v/>
      </c>
      <c r="L132" s="251" t="str">
        <f t="shared" si="68"/>
        <v/>
      </c>
      <c r="M132" s="251" t="str">
        <f t="shared" si="68"/>
        <v/>
      </c>
      <c r="N132" s="456" t="str">
        <f t="shared" si="67"/>
        <v>-</v>
      </c>
      <c r="O132" s="36"/>
      <c r="P132" s="130"/>
      <c r="Q132" s="63"/>
      <c r="R132" s="39"/>
    </row>
    <row r="133" spans="1:18" s="63" customFormat="1" ht="20.25" customHeight="1" x14ac:dyDescent="0.2">
      <c r="A133" s="351">
        <f>基本情報＿表紙!$J$4-2</f>
        <v>2</v>
      </c>
      <c r="B133" s="251" t="str">
        <f>IFERROR(((B15+B16+B17)/B$63),"")</f>
        <v/>
      </c>
      <c r="C133" s="251" t="str">
        <f t="shared" ref="C133:M133" si="69">IFERROR(((C15+C16+C17)/C$63),"")</f>
        <v/>
      </c>
      <c r="D133" s="251" t="str">
        <f t="shared" si="69"/>
        <v/>
      </c>
      <c r="E133" s="251" t="str">
        <f t="shared" si="69"/>
        <v/>
      </c>
      <c r="F133" s="251" t="str">
        <f t="shared" si="69"/>
        <v/>
      </c>
      <c r="G133" s="251" t="str">
        <f t="shared" si="69"/>
        <v/>
      </c>
      <c r="H133" s="251" t="str">
        <f t="shared" si="69"/>
        <v/>
      </c>
      <c r="I133" s="251" t="str">
        <f t="shared" si="69"/>
        <v/>
      </c>
      <c r="J133" s="251" t="str">
        <f t="shared" si="69"/>
        <v/>
      </c>
      <c r="K133" s="251" t="str">
        <f t="shared" si="69"/>
        <v/>
      </c>
      <c r="L133" s="251" t="str">
        <f t="shared" si="69"/>
        <v/>
      </c>
      <c r="M133" s="251" t="str">
        <f t="shared" si="69"/>
        <v/>
      </c>
      <c r="N133" s="456" t="str">
        <f t="shared" si="67"/>
        <v>-</v>
      </c>
      <c r="O133" s="36"/>
      <c r="P133" s="173"/>
      <c r="R133" s="39"/>
    </row>
    <row r="134" spans="1:18" s="44" customFormat="1" ht="20.25" customHeight="1" x14ac:dyDescent="0.2">
      <c r="A134" s="39" t="s">
        <v>369</v>
      </c>
      <c r="B134" s="46"/>
      <c r="C134" s="46"/>
      <c r="D134" s="46"/>
      <c r="E134" s="46"/>
      <c r="F134" s="46"/>
      <c r="G134" s="46"/>
      <c r="H134" s="46"/>
      <c r="I134" s="46"/>
      <c r="J134" s="46"/>
      <c r="K134" s="46"/>
      <c r="L134" s="46"/>
      <c r="M134" s="46"/>
      <c r="N134" s="318"/>
      <c r="O134" s="39" t="s">
        <v>475</v>
      </c>
    </row>
    <row r="135" spans="1:18" s="44" customFormat="1" ht="20.25" customHeight="1" x14ac:dyDescent="0.2">
      <c r="A135" s="351">
        <f>基本情報＿表紙!$J$4</f>
        <v>4</v>
      </c>
      <c r="B135" s="251" t="str">
        <f>IFERROR(((B8)/B$58),"")</f>
        <v/>
      </c>
      <c r="C135" s="251" t="str">
        <f t="shared" ref="C135:M135" si="70">IFERROR(((C8)/C$58),"")</f>
        <v/>
      </c>
      <c r="D135" s="251" t="str">
        <f t="shared" si="70"/>
        <v/>
      </c>
      <c r="E135" s="251" t="str">
        <f t="shared" si="70"/>
        <v/>
      </c>
      <c r="F135" s="251" t="str">
        <f t="shared" si="70"/>
        <v/>
      </c>
      <c r="G135" s="251" t="str">
        <f t="shared" si="70"/>
        <v/>
      </c>
      <c r="H135" s="251" t="str">
        <f t="shared" si="70"/>
        <v/>
      </c>
      <c r="I135" s="251" t="str">
        <f t="shared" si="70"/>
        <v/>
      </c>
      <c r="J135" s="251" t="str">
        <f t="shared" si="70"/>
        <v/>
      </c>
      <c r="K135" s="251" t="str">
        <f t="shared" si="70"/>
        <v/>
      </c>
      <c r="L135" s="251" t="str">
        <f t="shared" si="70"/>
        <v/>
      </c>
      <c r="M135" s="251" t="str">
        <f t="shared" si="70"/>
        <v/>
      </c>
      <c r="N135" s="456" t="str">
        <f t="shared" ref="N135:N137" si="71">IFERROR(AVERAGEIF(B135:M135,"&lt;&gt;0"),"-")</f>
        <v>-</v>
      </c>
      <c r="P135" s="130"/>
    </row>
    <row r="136" spans="1:18" s="44" customFormat="1" ht="20.25" customHeight="1" x14ac:dyDescent="0.2">
      <c r="A136" s="351">
        <f>基本情報＿表紙!$J$4-1</f>
        <v>3</v>
      </c>
      <c r="B136" s="251" t="str">
        <f>IFERROR(((B13)/B$60),"")</f>
        <v/>
      </c>
      <c r="C136" s="251" t="str">
        <f t="shared" ref="C136:M136" si="72">IFERROR(((C13)/C$60),"")</f>
        <v/>
      </c>
      <c r="D136" s="251" t="str">
        <f t="shared" si="72"/>
        <v/>
      </c>
      <c r="E136" s="251" t="str">
        <f t="shared" si="72"/>
        <v/>
      </c>
      <c r="F136" s="251" t="str">
        <f t="shared" si="72"/>
        <v/>
      </c>
      <c r="G136" s="251" t="str">
        <f t="shared" si="72"/>
        <v/>
      </c>
      <c r="H136" s="251" t="str">
        <f t="shared" si="72"/>
        <v/>
      </c>
      <c r="I136" s="251" t="str">
        <f t="shared" si="72"/>
        <v/>
      </c>
      <c r="J136" s="251" t="str">
        <f t="shared" si="72"/>
        <v/>
      </c>
      <c r="K136" s="251" t="str">
        <f t="shared" si="72"/>
        <v/>
      </c>
      <c r="L136" s="251" t="str">
        <f t="shared" si="72"/>
        <v/>
      </c>
      <c r="M136" s="251" t="str">
        <f t="shared" si="72"/>
        <v/>
      </c>
      <c r="N136" s="456" t="str">
        <f t="shared" si="71"/>
        <v>-</v>
      </c>
      <c r="P136" s="130"/>
    </row>
    <row r="137" spans="1:18" s="44" customFormat="1" ht="20.25" customHeight="1" x14ac:dyDescent="0.2">
      <c r="A137" s="351">
        <f>基本情報＿表紙!$J$4-2</f>
        <v>2</v>
      </c>
      <c r="B137" s="251" t="str">
        <f>IFERROR(((B18)/B$62),"")</f>
        <v/>
      </c>
      <c r="C137" s="251" t="str">
        <f t="shared" ref="C137:M137" si="73">IFERROR(((C18)/C$62),"")</f>
        <v/>
      </c>
      <c r="D137" s="251" t="str">
        <f t="shared" si="73"/>
        <v/>
      </c>
      <c r="E137" s="251" t="str">
        <f t="shared" si="73"/>
        <v/>
      </c>
      <c r="F137" s="251" t="str">
        <f t="shared" si="73"/>
        <v/>
      </c>
      <c r="G137" s="251" t="str">
        <f t="shared" si="73"/>
        <v/>
      </c>
      <c r="H137" s="251" t="str">
        <f t="shared" si="73"/>
        <v/>
      </c>
      <c r="I137" s="251" t="str">
        <f t="shared" si="73"/>
        <v/>
      </c>
      <c r="J137" s="251" t="str">
        <f t="shared" si="73"/>
        <v/>
      </c>
      <c r="K137" s="251" t="str">
        <f t="shared" si="73"/>
        <v/>
      </c>
      <c r="L137" s="251" t="str">
        <f t="shared" si="73"/>
        <v/>
      </c>
      <c r="M137" s="251" t="str">
        <f t="shared" si="73"/>
        <v/>
      </c>
      <c r="N137" s="456" t="str">
        <f t="shared" si="71"/>
        <v>-</v>
      </c>
      <c r="P137" s="130"/>
    </row>
    <row r="138" spans="1:18" s="44" customFormat="1" ht="20.25" customHeight="1" x14ac:dyDescent="0.2">
      <c r="A138" s="39" t="s">
        <v>370</v>
      </c>
      <c r="B138" s="57"/>
      <c r="C138" s="57"/>
      <c r="D138" s="57"/>
      <c r="E138" s="57"/>
      <c r="F138" s="57"/>
      <c r="G138" s="57"/>
      <c r="H138" s="57"/>
      <c r="I138" s="57"/>
      <c r="J138" s="57"/>
      <c r="K138" s="57"/>
      <c r="L138" s="57"/>
      <c r="M138" s="57"/>
      <c r="N138" s="318"/>
      <c r="O138" s="39" t="s">
        <v>475</v>
      </c>
    </row>
    <row r="139" spans="1:18" s="63" customFormat="1" ht="20.25" customHeight="1" x14ac:dyDescent="0.2">
      <c r="A139" s="351">
        <f>基本情報＿表紙!$J$4</f>
        <v>4</v>
      </c>
      <c r="B139" s="251" t="str">
        <f>IFERROR(((B8)/B$59),"")</f>
        <v/>
      </c>
      <c r="C139" s="251" t="str">
        <f t="shared" ref="C139:M139" si="74">IFERROR(((C8)/C$59),"")</f>
        <v/>
      </c>
      <c r="D139" s="251" t="str">
        <f t="shared" si="74"/>
        <v/>
      </c>
      <c r="E139" s="251" t="str">
        <f t="shared" si="74"/>
        <v/>
      </c>
      <c r="F139" s="251" t="str">
        <f t="shared" si="74"/>
        <v/>
      </c>
      <c r="G139" s="251" t="str">
        <f t="shared" si="74"/>
        <v/>
      </c>
      <c r="H139" s="251" t="str">
        <f t="shared" si="74"/>
        <v/>
      </c>
      <c r="I139" s="251" t="str">
        <f t="shared" si="74"/>
        <v/>
      </c>
      <c r="J139" s="251" t="str">
        <f t="shared" si="74"/>
        <v/>
      </c>
      <c r="K139" s="251" t="str">
        <f t="shared" si="74"/>
        <v/>
      </c>
      <c r="L139" s="251" t="str">
        <f t="shared" si="74"/>
        <v/>
      </c>
      <c r="M139" s="251" t="str">
        <f t="shared" si="74"/>
        <v/>
      </c>
      <c r="N139" s="456" t="str">
        <f t="shared" ref="N139:N141" si="75">IFERROR(AVERAGEIF(B139:M139,"&lt;&gt;0"),"-")</f>
        <v>-</v>
      </c>
      <c r="P139" s="130"/>
    </row>
    <row r="140" spans="1:18" s="63" customFormat="1" ht="20.25" customHeight="1" x14ac:dyDescent="0.2">
      <c r="A140" s="351">
        <f>基本情報＿表紙!$J$4-1</f>
        <v>3</v>
      </c>
      <c r="B140" s="251" t="str">
        <f>IFERROR(((B13)/B$61),"")</f>
        <v/>
      </c>
      <c r="C140" s="251" t="str">
        <f t="shared" ref="C140:M140" si="76">IFERROR(((C13)/C$61),"")</f>
        <v/>
      </c>
      <c r="D140" s="251" t="str">
        <f t="shared" si="76"/>
        <v/>
      </c>
      <c r="E140" s="251" t="str">
        <f t="shared" si="76"/>
        <v/>
      </c>
      <c r="F140" s="251" t="str">
        <f t="shared" si="76"/>
        <v/>
      </c>
      <c r="G140" s="251" t="str">
        <f t="shared" si="76"/>
        <v/>
      </c>
      <c r="H140" s="251" t="str">
        <f t="shared" si="76"/>
        <v/>
      </c>
      <c r="I140" s="251" t="str">
        <f t="shared" si="76"/>
        <v/>
      </c>
      <c r="J140" s="251" t="str">
        <f t="shared" si="76"/>
        <v/>
      </c>
      <c r="K140" s="251" t="str">
        <f t="shared" si="76"/>
        <v/>
      </c>
      <c r="L140" s="251" t="str">
        <f t="shared" si="76"/>
        <v/>
      </c>
      <c r="M140" s="251" t="str">
        <f t="shared" si="76"/>
        <v/>
      </c>
      <c r="N140" s="456" t="str">
        <f t="shared" si="75"/>
        <v>-</v>
      </c>
      <c r="P140" s="130"/>
    </row>
    <row r="141" spans="1:18" s="63" customFormat="1" ht="20.25" customHeight="1" x14ac:dyDescent="0.2">
      <c r="A141" s="351">
        <f>基本情報＿表紙!$J$4-2</f>
        <v>2</v>
      </c>
      <c r="B141" s="251" t="str">
        <f>IFERROR(((B18)/B$63),"")</f>
        <v/>
      </c>
      <c r="C141" s="251" t="str">
        <f t="shared" ref="C141:M141" si="77">IFERROR(((C18)/C$63),"")</f>
        <v/>
      </c>
      <c r="D141" s="251" t="str">
        <f t="shared" si="77"/>
        <v/>
      </c>
      <c r="E141" s="251" t="str">
        <f t="shared" si="77"/>
        <v/>
      </c>
      <c r="F141" s="251" t="str">
        <f t="shared" si="77"/>
        <v/>
      </c>
      <c r="G141" s="251" t="str">
        <f t="shared" si="77"/>
        <v/>
      </c>
      <c r="H141" s="251" t="str">
        <f t="shared" si="77"/>
        <v/>
      </c>
      <c r="I141" s="251" t="str">
        <f t="shared" si="77"/>
        <v/>
      </c>
      <c r="J141" s="251" t="str">
        <f t="shared" si="77"/>
        <v/>
      </c>
      <c r="K141" s="251" t="str">
        <f t="shared" si="77"/>
        <v/>
      </c>
      <c r="L141" s="251" t="str">
        <f t="shared" si="77"/>
        <v/>
      </c>
      <c r="M141" s="251" t="str">
        <f t="shared" si="77"/>
        <v/>
      </c>
      <c r="N141" s="456" t="str">
        <f t="shared" si="75"/>
        <v>-</v>
      </c>
      <c r="P141" s="130"/>
    </row>
    <row r="142" spans="1:18" s="44" customFormat="1" ht="20.25" customHeight="1" x14ac:dyDescent="0.2">
      <c r="A142" s="39" t="s">
        <v>372</v>
      </c>
      <c r="B142" s="57"/>
      <c r="C142" s="57"/>
      <c r="D142" s="57"/>
      <c r="E142" s="57"/>
      <c r="F142" s="57"/>
      <c r="G142" s="57"/>
      <c r="H142" s="57"/>
      <c r="I142" s="57"/>
      <c r="J142" s="57"/>
      <c r="K142" s="57"/>
      <c r="L142" s="57"/>
      <c r="M142" s="57"/>
      <c r="N142" s="318"/>
      <c r="P142" s="130"/>
    </row>
    <row r="143" spans="1:18" s="44" customFormat="1" ht="20.25" customHeight="1" x14ac:dyDescent="0.2">
      <c r="A143" s="351">
        <f>基本情報＿表紙!$J$4</f>
        <v>4</v>
      </c>
      <c r="B143" s="251" t="str">
        <f>IFERROR(((B9)/B$58),"")</f>
        <v/>
      </c>
      <c r="C143" s="251" t="str">
        <f t="shared" ref="C143:M143" si="78">IFERROR(((C9)/C$58),"")</f>
        <v/>
      </c>
      <c r="D143" s="251" t="str">
        <f t="shared" si="78"/>
        <v/>
      </c>
      <c r="E143" s="251" t="str">
        <f t="shared" si="78"/>
        <v/>
      </c>
      <c r="F143" s="251" t="str">
        <f t="shared" si="78"/>
        <v/>
      </c>
      <c r="G143" s="251" t="str">
        <f t="shared" si="78"/>
        <v/>
      </c>
      <c r="H143" s="251" t="str">
        <f t="shared" si="78"/>
        <v/>
      </c>
      <c r="I143" s="251" t="str">
        <f t="shared" si="78"/>
        <v/>
      </c>
      <c r="J143" s="251" t="str">
        <f t="shared" si="78"/>
        <v/>
      </c>
      <c r="K143" s="251" t="str">
        <f t="shared" si="78"/>
        <v/>
      </c>
      <c r="L143" s="251" t="str">
        <f t="shared" si="78"/>
        <v/>
      </c>
      <c r="M143" s="251" t="str">
        <f t="shared" si="78"/>
        <v/>
      </c>
      <c r="N143" s="456" t="str">
        <f t="shared" ref="N143:N145" si="79">IFERROR(AVERAGEIF(B143:M143,"&lt;&gt;0"),"-")</f>
        <v>-</v>
      </c>
      <c r="P143" s="130"/>
    </row>
    <row r="144" spans="1:18" s="44" customFormat="1" ht="20.25" customHeight="1" x14ac:dyDescent="0.2">
      <c r="A144" s="351">
        <f>基本情報＿表紙!$J$4-1</f>
        <v>3</v>
      </c>
      <c r="B144" s="251" t="str">
        <f>IFERROR(((B14)/B$60),"")</f>
        <v/>
      </c>
      <c r="C144" s="251" t="str">
        <f t="shared" ref="C144:M144" si="80">IFERROR(((C14)/C$60),"")</f>
        <v/>
      </c>
      <c r="D144" s="251" t="str">
        <f t="shared" si="80"/>
        <v/>
      </c>
      <c r="E144" s="251" t="str">
        <f t="shared" si="80"/>
        <v/>
      </c>
      <c r="F144" s="251" t="str">
        <f t="shared" si="80"/>
        <v/>
      </c>
      <c r="G144" s="251" t="str">
        <f t="shared" si="80"/>
        <v/>
      </c>
      <c r="H144" s="251" t="str">
        <f t="shared" si="80"/>
        <v/>
      </c>
      <c r="I144" s="251" t="str">
        <f t="shared" si="80"/>
        <v/>
      </c>
      <c r="J144" s="251" t="str">
        <f t="shared" si="80"/>
        <v/>
      </c>
      <c r="K144" s="251" t="str">
        <f t="shared" si="80"/>
        <v/>
      </c>
      <c r="L144" s="251" t="str">
        <f t="shared" si="80"/>
        <v/>
      </c>
      <c r="M144" s="251" t="str">
        <f t="shared" si="80"/>
        <v/>
      </c>
      <c r="N144" s="456" t="str">
        <f t="shared" si="79"/>
        <v>-</v>
      </c>
      <c r="P144" s="130"/>
    </row>
    <row r="145" spans="1:17" s="44" customFormat="1" ht="20.25" customHeight="1" x14ac:dyDescent="0.2">
      <c r="A145" s="351">
        <f>基本情報＿表紙!$J$4-2</f>
        <v>2</v>
      </c>
      <c r="B145" s="251" t="str">
        <f>IFERROR(((B19)/B$62),"")</f>
        <v/>
      </c>
      <c r="C145" s="251" t="str">
        <f t="shared" ref="C145:M145" si="81">IFERROR(((C19)/C$62),"")</f>
        <v/>
      </c>
      <c r="D145" s="251" t="str">
        <f t="shared" si="81"/>
        <v/>
      </c>
      <c r="E145" s="251" t="str">
        <f t="shared" si="81"/>
        <v/>
      </c>
      <c r="F145" s="251" t="str">
        <f t="shared" si="81"/>
        <v/>
      </c>
      <c r="G145" s="251" t="str">
        <f t="shared" si="81"/>
        <v/>
      </c>
      <c r="H145" s="251" t="str">
        <f t="shared" si="81"/>
        <v/>
      </c>
      <c r="I145" s="251" t="str">
        <f t="shared" si="81"/>
        <v/>
      </c>
      <c r="J145" s="251" t="str">
        <f t="shared" si="81"/>
        <v/>
      </c>
      <c r="K145" s="251" t="str">
        <f t="shared" si="81"/>
        <v/>
      </c>
      <c r="L145" s="251" t="str">
        <f t="shared" si="81"/>
        <v/>
      </c>
      <c r="M145" s="251" t="str">
        <f t="shared" si="81"/>
        <v/>
      </c>
      <c r="N145" s="456" t="str">
        <f t="shared" si="79"/>
        <v>-</v>
      </c>
      <c r="P145" s="130"/>
    </row>
    <row r="146" spans="1:17" s="44" customFormat="1" ht="20.25" customHeight="1" x14ac:dyDescent="0.2">
      <c r="A146" s="39" t="s">
        <v>371</v>
      </c>
      <c r="B146" s="57"/>
      <c r="C146" s="57"/>
      <c r="D146" s="57"/>
      <c r="E146" s="57"/>
      <c r="F146" s="57"/>
      <c r="G146" s="57"/>
      <c r="H146" s="57"/>
      <c r="I146" s="57"/>
      <c r="J146" s="57"/>
      <c r="K146" s="57"/>
      <c r="L146" s="57"/>
      <c r="M146" s="57"/>
      <c r="N146" s="318"/>
      <c r="P146" s="130"/>
    </row>
    <row r="147" spans="1:17" s="44" customFormat="1" ht="20.25" customHeight="1" x14ac:dyDescent="0.2">
      <c r="A147" s="351">
        <f>基本情報＿表紙!$J$4</f>
        <v>4</v>
      </c>
      <c r="B147" s="251" t="str">
        <f>IFERROR(((B9)/B$59),"")</f>
        <v/>
      </c>
      <c r="C147" s="251" t="str">
        <f t="shared" ref="C147:M147" si="82">IFERROR(((C9)/C$59),"")</f>
        <v/>
      </c>
      <c r="D147" s="251" t="str">
        <f t="shared" si="82"/>
        <v/>
      </c>
      <c r="E147" s="251" t="str">
        <f t="shared" si="82"/>
        <v/>
      </c>
      <c r="F147" s="251" t="str">
        <f t="shared" si="82"/>
        <v/>
      </c>
      <c r="G147" s="251" t="str">
        <f t="shared" si="82"/>
        <v/>
      </c>
      <c r="H147" s="251" t="str">
        <f t="shared" si="82"/>
        <v/>
      </c>
      <c r="I147" s="251" t="str">
        <f t="shared" si="82"/>
        <v/>
      </c>
      <c r="J147" s="251" t="str">
        <f t="shared" si="82"/>
        <v/>
      </c>
      <c r="K147" s="251" t="str">
        <f t="shared" si="82"/>
        <v/>
      </c>
      <c r="L147" s="251" t="str">
        <f t="shared" si="82"/>
        <v/>
      </c>
      <c r="M147" s="251" t="str">
        <f t="shared" si="82"/>
        <v/>
      </c>
      <c r="N147" s="456" t="str">
        <f t="shared" ref="N147:N149" si="83">IFERROR(AVERAGEIF(B147:M147,"&lt;&gt;0"),"-")</f>
        <v>-</v>
      </c>
    </row>
    <row r="148" spans="1:17" s="44" customFormat="1" ht="20.25" customHeight="1" x14ac:dyDescent="0.2">
      <c r="A148" s="351">
        <f>基本情報＿表紙!$J$4-1</f>
        <v>3</v>
      </c>
      <c r="B148" s="251" t="str">
        <f>IFERROR(((B14)/B$61),"")</f>
        <v/>
      </c>
      <c r="C148" s="251" t="str">
        <f t="shared" ref="C148:M148" si="84">IFERROR(((C14)/C$61),"")</f>
        <v/>
      </c>
      <c r="D148" s="251" t="str">
        <f t="shared" si="84"/>
        <v/>
      </c>
      <c r="E148" s="251" t="str">
        <f t="shared" si="84"/>
        <v/>
      </c>
      <c r="F148" s="251" t="str">
        <f t="shared" si="84"/>
        <v/>
      </c>
      <c r="G148" s="251" t="str">
        <f t="shared" si="84"/>
        <v/>
      </c>
      <c r="H148" s="251" t="str">
        <f t="shared" si="84"/>
        <v/>
      </c>
      <c r="I148" s="251" t="str">
        <f t="shared" si="84"/>
        <v/>
      </c>
      <c r="J148" s="251" t="str">
        <f t="shared" si="84"/>
        <v/>
      </c>
      <c r="K148" s="251" t="str">
        <f t="shared" si="84"/>
        <v/>
      </c>
      <c r="L148" s="251" t="str">
        <f t="shared" si="84"/>
        <v/>
      </c>
      <c r="M148" s="251" t="str">
        <f t="shared" si="84"/>
        <v/>
      </c>
      <c r="N148" s="456" t="str">
        <f t="shared" si="83"/>
        <v>-</v>
      </c>
    </row>
    <row r="149" spans="1:17" s="44" customFormat="1" ht="20.25" customHeight="1" x14ac:dyDescent="0.2">
      <c r="A149" s="351">
        <f>基本情報＿表紙!$J$4-2</f>
        <v>2</v>
      </c>
      <c r="B149" s="251" t="str">
        <f>IFERROR(((B19)/B$63),"")</f>
        <v/>
      </c>
      <c r="C149" s="251" t="str">
        <f t="shared" ref="C149:M149" si="85">IFERROR(((C19)/C$63),"")</f>
        <v/>
      </c>
      <c r="D149" s="251" t="str">
        <f t="shared" si="85"/>
        <v/>
      </c>
      <c r="E149" s="251" t="str">
        <f t="shared" si="85"/>
        <v/>
      </c>
      <c r="F149" s="251" t="str">
        <f t="shared" si="85"/>
        <v/>
      </c>
      <c r="G149" s="251" t="str">
        <f t="shared" si="85"/>
        <v/>
      </c>
      <c r="H149" s="251" t="str">
        <f t="shared" si="85"/>
        <v/>
      </c>
      <c r="I149" s="251" t="str">
        <f t="shared" si="85"/>
        <v/>
      </c>
      <c r="J149" s="251" t="str">
        <f t="shared" si="85"/>
        <v/>
      </c>
      <c r="K149" s="251" t="str">
        <f t="shared" si="85"/>
        <v/>
      </c>
      <c r="L149" s="251" t="str">
        <f t="shared" si="85"/>
        <v/>
      </c>
      <c r="M149" s="251" t="str">
        <f t="shared" si="85"/>
        <v/>
      </c>
      <c r="N149" s="456" t="str">
        <f t="shared" si="83"/>
        <v>-</v>
      </c>
    </row>
    <row r="150" spans="1:17" s="44" customFormat="1" ht="9" customHeight="1" x14ac:dyDescent="0.2">
      <c r="A150" s="272"/>
      <c r="B150" s="117"/>
      <c r="C150" s="117"/>
      <c r="D150" s="117"/>
      <c r="E150" s="117"/>
      <c r="F150" s="117"/>
      <c r="G150" s="117"/>
      <c r="H150" s="117"/>
      <c r="I150" s="117"/>
      <c r="J150" s="117"/>
      <c r="K150" s="117"/>
      <c r="L150" s="117"/>
      <c r="M150" s="117"/>
      <c r="N150" s="319"/>
    </row>
    <row r="151" spans="1:17" s="44" customFormat="1" ht="33" customHeight="1" x14ac:dyDescent="0.2">
      <c r="A151" s="271" t="s">
        <v>344</v>
      </c>
      <c r="B151" s="204" t="s">
        <v>7</v>
      </c>
      <c r="C151" s="205" t="s">
        <v>8</v>
      </c>
      <c r="D151" s="205" t="s">
        <v>9</v>
      </c>
      <c r="E151" s="205" t="s">
        <v>11</v>
      </c>
      <c r="F151" s="205" t="s">
        <v>12</v>
      </c>
      <c r="G151" s="205" t="s">
        <v>13</v>
      </c>
      <c r="H151" s="205" t="s">
        <v>14</v>
      </c>
      <c r="I151" s="205" t="s">
        <v>15</v>
      </c>
      <c r="J151" s="205" t="s">
        <v>16</v>
      </c>
      <c r="K151" s="205" t="s">
        <v>17</v>
      </c>
      <c r="L151" s="205" t="s">
        <v>18</v>
      </c>
      <c r="M151" s="205" t="s">
        <v>19</v>
      </c>
      <c r="N151" s="276" t="s">
        <v>148</v>
      </c>
    </row>
    <row r="152" spans="1:17" s="63" customFormat="1" ht="20.25" customHeight="1" x14ac:dyDescent="0.2">
      <c r="A152" s="49" t="s">
        <v>373</v>
      </c>
      <c r="B152" s="206"/>
      <c r="C152" s="206"/>
      <c r="D152" s="206"/>
      <c r="E152" s="206"/>
      <c r="F152" s="206"/>
      <c r="G152" s="206"/>
      <c r="H152" s="206"/>
      <c r="I152" s="206"/>
      <c r="J152" s="206"/>
      <c r="K152" s="206"/>
      <c r="L152" s="206"/>
      <c r="M152" s="206"/>
      <c r="N152" s="277"/>
      <c r="O152" s="39" t="s">
        <v>269</v>
      </c>
      <c r="P152" s="44"/>
    </row>
    <row r="153" spans="1:17" s="44" customFormat="1" ht="20.25" customHeight="1" x14ac:dyDescent="0.2">
      <c r="A153" s="351">
        <f>基本情報＿表紙!$J$4</f>
        <v>4</v>
      </c>
      <c r="B153" s="251" t="str">
        <f>IFERROR(((B31+B32+B33)/B$58),"")</f>
        <v/>
      </c>
      <c r="C153" s="251" t="str">
        <f t="shared" ref="C153:M153" si="86">IFERROR(((C31+C32+C33)/C$58),"")</f>
        <v/>
      </c>
      <c r="D153" s="251" t="str">
        <f t="shared" si="86"/>
        <v/>
      </c>
      <c r="E153" s="251" t="str">
        <f t="shared" si="86"/>
        <v/>
      </c>
      <c r="F153" s="251" t="str">
        <f t="shared" si="86"/>
        <v/>
      </c>
      <c r="G153" s="251" t="str">
        <f t="shared" si="86"/>
        <v/>
      </c>
      <c r="H153" s="251" t="str">
        <f t="shared" si="86"/>
        <v/>
      </c>
      <c r="I153" s="251" t="str">
        <f t="shared" si="86"/>
        <v/>
      </c>
      <c r="J153" s="251" t="str">
        <f t="shared" si="86"/>
        <v/>
      </c>
      <c r="K153" s="251" t="str">
        <f t="shared" si="86"/>
        <v/>
      </c>
      <c r="L153" s="251" t="str">
        <f t="shared" si="86"/>
        <v/>
      </c>
      <c r="M153" s="251" t="str">
        <f t="shared" si="86"/>
        <v/>
      </c>
      <c r="N153" s="456" t="str">
        <f t="shared" ref="N153:N155" si="87">IFERROR(AVERAGEIF(B153:M153,"&lt;&gt;0"),"-")</f>
        <v>-</v>
      </c>
      <c r="O153" s="36"/>
      <c r="Q153" s="63"/>
    </row>
    <row r="154" spans="1:17" s="44" customFormat="1" ht="20.25" customHeight="1" x14ac:dyDescent="0.2">
      <c r="A154" s="351">
        <f>基本情報＿表紙!$J$4-1</f>
        <v>3</v>
      </c>
      <c r="B154" s="251" t="str">
        <f>IFERROR(((B36+B37+B38)/B$60),"")</f>
        <v/>
      </c>
      <c r="C154" s="251" t="str">
        <f t="shared" ref="C154:M154" si="88">IFERROR(((C36+C37+C38)/C$60),"")</f>
        <v/>
      </c>
      <c r="D154" s="251" t="str">
        <f t="shared" si="88"/>
        <v/>
      </c>
      <c r="E154" s="251" t="str">
        <f t="shared" si="88"/>
        <v/>
      </c>
      <c r="F154" s="251" t="str">
        <f t="shared" si="88"/>
        <v/>
      </c>
      <c r="G154" s="251" t="str">
        <f t="shared" si="88"/>
        <v/>
      </c>
      <c r="H154" s="251" t="str">
        <f t="shared" si="88"/>
        <v/>
      </c>
      <c r="I154" s="251" t="str">
        <f t="shared" si="88"/>
        <v/>
      </c>
      <c r="J154" s="251" t="str">
        <f t="shared" si="88"/>
        <v/>
      </c>
      <c r="K154" s="251" t="str">
        <f t="shared" si="88"/>
        <v/>
      </c>
      <c r="L154" s="251" t="str">
        <f t="shared" si="88"/>
        <v/>
      </c>
      <c r="M154" s="251" t="str">
        <f t="shared" si="88"/>
        <v/>
      </c>
      <c r="N154" s="456" t="str">
        <f t="shared" si="87"/>
        <v>-</v>
      </c>
      <c r="O154" s="36"/>
      <c r="Q154" s="63"/>
    </row>
    <row r="155" spans="1:17" s="44" customFormat="1" ht="20.25" customHeight="1" x14ac:dyDescent="0.2">
      <c r="A155" s="351">
        <f>基本情報＿表紙!$J$4-2</f>
        <v>2</v>
      </c>
      <c r="B155" s="251" t="str">
        <f>IFERROR(((B41+B42+B43)/B$62),"")</f>
        <v/>
      </c>
      <c r="C155" s="251" t="str">
        <f t="shared" ref="C155:M155" si="89">IFERROR(((C41+C42+C43)/C$62),"")</f>
        <v/>
      </c>
      <c r="D155" s="251" t="str">
        <f t="shared" si="89"/>
        <v/>
      </c>
      <c r="E155" s="251" t="str">
        <f t="shared" si="89"/>
        <v/>
      </c>
      <c r="F155" s="251" t="str">
        <f t="shared" si="89"/>
        <v/>
      </c>
      <c r="G155" s="251" t="str">
        <f t="shared" si="89"/>
        <v/>
      </c>
      <c r="H155" s="251" t="str">
        <f t="shared" si="89"/>
        <v/>
      </c>
      <c r="I155" s="251" t="str">
        <f t="shared" si="89"/>
        <v/>
      </c>
      <c r="J155" s="251" t="str">
        <f t="shared" si="89"/>
        <v/>
      </c>
      <c r="K155" s="251" t="str">
        <f t="shared" si="89"/>
        <v/>
      </c>
      <c r="L155" s="251" t="str">
        <f t="shared" si="89"/>
        <v/>
      </c>
      <c r="M155" s="251" t="str">
        <f t="shared" si="89"/>
        <v/>
      </c>
      <c r="N155" s="456" t="str">
        <f t="shared" si="87"/>
        <v>-</v>
      </c>
      <c r="O155" s="36"/>
      <c r="Q155" s="63"/>
    </row>
    <row r="156" spans="1:17" s="44" customFormat="1" ht="20.25" customHeight="1" x14ac:dyDescent="0.2">
      <c r="A156" s="39" t="s">
        <v>374</v>
      </c>
      <c r="B156" s="46"/>
      <c r="C156" s="422"/>
      <c r="D156" s="422"/>
      <c r="E156" s="422"/>
      <c r="F156" s="422"/>
      <c r="G156" s="422"/>
      <c r="H156" s="422"/>
      <c r="I156" s="422"/>
      <c r="J156" s="422"/>
      <c r="K156" s="422"/>
      <c r="L156" s="422"/>
      <c r="M156" s="422"/>
      <c r="N156" s="278"/>
      <c r="O156" s="39" t="s">
        <v>269</v>
      </c>
      <c r="Q156" s="63"/>
    </row>
    <row r="157" spans="1:17" s="44" customFormat="1" ht="20.25" customHeight="1" x14ac:dyDescent="0.2">
      <c r="A157" s="351">
        <f>基本情報＿表紙!$J$4</f>
        <v>4</v>
      </c>
      <c r="B157" s="251" t="str">
        <f>IFERROR(((B31+B32+B33)/B$59),"")</f>
        <v/>
      </c>
      <c r="C157" s="251" t="str">
        <f t="shared" ref="C157:M157" si="90">IFERROR(((C31+C32+C33)/C$59),"")</f>
        <v/>
      </c>
      <c r="D157" s="251" t="str">
        <f t="shared" si="90"/>
        <v/>
      </c>
      <c r="E157" s="251" t="str">
        <f t="shared" si="90"/>
        <v/>
      </c>
      <c r="F157" s="251" t="str">
        <f t="shared" si="90"/>
        <v/>
      </c>
      <c r="G157" s="251" t="str">
        <f t="shared" si="90"/>
        <v/>
      </c>
      <c r="H157" s="251" t="str">
        <f t="shared" si="90"/>
        <v/>
      </c>
      <c r="I157" s="251" t="str">
        <f t="shared" si="90"/>
        <v/>
      </c>
      <c r="J157" s="251" t="str">
        <f t="shared" si="90"/>
        <v/>
      </c>
      <c r="K157" s="251" t="str">
        <f t="shared" si="90"/>
        <v/>
      </c>
      <c r="L157" s="251" t="str">
        <f t="shared" si="90"/>
        <v/>
      </c>
      <c r="M157" s="251" t="str">
        <f t="shared" si="90"/>
        <v/>
      </c>
      <c r="N157" s="456" t="str">
        <f t="shared" ref="N157:N159" si="91">IFERROR(AVERAGEIF(B157:M157,"&lt;&gt;0"),"-")</f>
        <v>-</v>
      </c>
      <c r="O157" s="36"/>
      <c r="Q157" s="63"/>
    </row>
    <row r="158" spans="1:17" s="44" customFormat="1" ht="20.25" customHeight="1" x14ac:dyDescent="0.2">
      <c r="A158" s="351">
        <f>基本情報＿表紙!$J$4-1</f>
        <v>3</v>
      </c>
      <c r="B158" s="251" t="str">
        <f>IFERROR(((B36+B37+B38)/B$61),"")</f>
        <v/>
      </c>
      <c r="C158" s="251" t="str">
        <f t="shared" ref="C158:M158" si="92">IFERROR(((C36+C37+C38)/C$61),"")</f>
        <v/>
      </c>
      <c r="D158" s="251" t="str">
        <f t="shared" si="92"/>
        <v/>
      </c>
      <c r="E158" s="251" t="str">
        <f t="shared" si="92"/>
        <v/>
      </c>
      <c r="F158" s="251" t="str">
        <f t="shared" si="92"/>
        <v/>
      </c>
      <c r="G158" s="251" t="str">
        <f t="shared" si="92"/>
        <v/>
      </c>
      <c r="H158" s="251" t="str">
        <f t="shared" si="92"/>
        <v/>
      </c>
      <c r="I158" s="251" t="str">
        <f t="shared" si="92"/>
        <v/>
      </c>
      <c r="J158" s="251" t="str">
        <f t="shared" si="92"/>
        <v/>
      </c>
      <c r="K158" s="251" t="str">
        <f t="shared" si="92"/>
        <v/>
      </c>
      <c r="L158" s="251" t="str">
        <f t="shared" si="92"/>
        <v/>
      </c>
      <c r="M158" s="251" t="str">
        <f t="shared" si="92"/>
        <v/>
      </c>
      <c r="N158" s="456" t="str">
        <f t="shared" si="91"/>
        <v>-</v>
      </c>
      <c r="O158" s="36"/>
      <c r="Q158" s="63"/>
    </row>
    <row r="159" spans="1:17" s="44" customFormat="1" ht="20.25" customHeight="1" x14ac:dyDescent="0.2">
      <c r="A159" s="351">
        <f>基本情報＿表紙!$J$4-2</f>
        <v>2</v>
      </c>
      <c r="B159" s="251" t="str">
        <f>IFERROR(((B41+B42+B43)/B$63),"")</f>
        <v/>
      </c>
      <c r="C159" s="251" t="str">
        <f t="shared" ref="C159:M159" si="93">IFERROR(((C41+C42+C43)/C$63),"")</f>
        <v/>
      </c>
      <c r="D159" s="251" t="str">
        <f t="shared" si="93"/>
        <v/>
      </c>
      <c r="E159" s="251" t="str">
        <f t="shared" si="93"/>
        <v/>
      </c>
      <c r="F159" s="251" t="str">
        <f t="shared" si="93"/>
        <v/>
      </c>
      <c r="G159" s="251" t="str">
        <f t="shared" si="93"/>
        <v/>
      </c>
      <c r="H159" s="251" t="str">
        <f t="shared" si="93"/>
        <v/>
      </c>
      <c r="I159" s="251" t="str">
        <f t="shared" si="93"/>
        <v/>
      </c>
      <c r="J159" s="251" t="str">
        <f t="shared" si="93"/>
        <v/>
      </c>
      <c r="K159" s="251" t="str">
        <f t="shared" si="93"/>
        <v/>
      </c>
      <c r="L159" s="251" t="str">
        <f t="shared" si="93"/>
        <v/>
      </c>
      <c r="M159" s="251" t="str">
        <f t="shared" si="93"/>
        <v/>
      </c>
      <c r="N159" s="456" t="str">
        <f t="shared" si="91"/>
        <v>-</v>
      </c>
      <c r="O159" s="36"/>
      <c r="Q159" s="63"/>
    </row>
    <row r="160" spans="1:17" s="63" customFormat="1" ht="20.25" customHeight="1" x14ac:dyDescent="0.2">
      <c r="A160" s="39" t="s">
        <v>375</v>
      </c>
      <c r="B160" s="207"/>
      <c r="C160" s="207"/>
      <c r="D160" s="207"/>
      <c r="E160" s="207"/>
      <c r="F160" s="207"/>
      <c r="G160" s="207"/>
      <c r="H160" s="207"/>
      <c r="I160" s="207"/>
      <c r="J160" s="207"/>
      <c r="K160" s="207"/>
      <c r="L160" s="207"/>
      <c r="M160" s="207"/>
      <c r="N160" s="278"/>
      <c r="O160" s="39" t="s">
        <v>475</v>
      </c>
      <c r="P160" s="173"/>
    </row>
    <row r="161" spans="1:16" s="44" customFormat="1" ht="20.25" customHeight="1" x14ac:dyDescent="0.2">
      <c r="A161" s="351">
        <f>基本情報＿表紙!$J$4</f>
        <v>4</v>
      </c>
      <c r="B161" s="251" t="str">
        <f>IFERROR(((B34)/B$58),"")</f>
        <v/>
      </c>
      <c r="C161" s="251" t="str">
        <f t="shared" ref="C161:M161" si="94">IFERROR(((C34)/C$58),"")</f>
        <v/>
      </c>
      <c r="D161" s="251" t="str">
        <f t="shared" si="94"/>
        <v/>
      </c>
      <c r="E161" s="251" t="str">
        <f t="shared" si="94"/>
        <v/>
      </c>
      <c r="F161" s="251" t="str">
        <f t="shared" si="94"/>
        <v/>
      </c>
      <c r="G161" s="251" t="str">
        <f t="shared" si="94"/>
        <v/>
      </c>
      <c r="H161" s="251" t="str">
        <f t="shared" si="94"/>
        <v/>
      </c>
      <c r="I161" s="251" t="str">
        <f t="shared" si="94"/>
        <v/>
      </c>
      <c r="J161" s="251" t="str">
        <f t="shared" si="94"/>
        <v/>
      </c>
      <c r="K161" s="251" t="str">
        <f t="shared" si="94"/>
        <v/>
      </c>
      <c r="L161" s="251" t="str">
        <f t="shared" si="94"/>
        <v/>
      </c>
      <c r="M161" s="251" t="str">
        <f t="shared" si="94"/>
        <v/>
      </c>
      <c r="N161" s="456" t="str">
        <f t="shared" ref="N161:N163" si="95">IFERROR(AVERAGEIF(B161:M161,"&lt;&gt;0"),"-")</f>
        <v>-</v>
      </c>
      <c r="P161" s="130"/>
    </row>
    <row r="162" spans="1:16" s="44" customFormat="1" ht="20.25" customHeight="1" x14ac:dyDescent="0.2">
      <c r="A162" s="351">
        <f>基本情報＿表紙!$J$4-1</f>
        <v>3</v>
      </c>
      <c r="B162" s="251" t="str">
        <f>IFERROR(((B39)/B$60),"")</f>
        <v/>
      </c>
      <c r="C162" s="251" t="str">
        <f t="shared" ref="C162:M162" si="96">IFERROR(((C39)/C$60),"")</f>
        <v/>
      </c>
      <c r="D162" s="251" t="str">
        <f t="shared" si="96"/>
        <v/>
      </c>
      <c r="E162" s="251" t="str">
        <f t="shared" si="96"/>
        <v/>
      </c>
      <c r="F162" s="251" t="str">
        <f t="shared" si="96"/>
        <v/>
      </c>
      <c r="G162" s="251" t="str">
        <f t="shared" si="96"/>
        <v/>
      </c>
      <c r="H162" s="251" t="str">
        <f t="shared" si="96"/>
        <v/>
      </c>
      <c r="I162" s="251" t="str">
        <f t="shared" si="96"/>
        <v/>
      </c>
      <c r="J162" s="251" t="str">
        <f t="shared" si="96"/>
        <v/>
      </c>
      <c r="K162" s="251" t="str">
        <f t="shared" si="96"/>
        <v/>
      </c>
      <c r="L162" s="251" t="str">
        <f t="shared" si="96"/>
        <v/>
      </c>
      <c r="M162" s="251" t="str">
        <f t="shared" si="96"/>
        <v/>
      </c>
      <c r="N162" s="456" t="str">
        <f t="shared" si="95"/>
        <v>-</v>
      </c>
      <c r="P162" s="130"/>
    </row>
    <row r="163" spans="1:16" s="44" customFormat="1" ht="20.25" customHeight="1" x14ac:dyDescent="0.2">
      <c r="A163" s="351">
        <f>基本情報＿表紙!$J$4-2</f>
        <v>2</v>
      </c>
      <c r="B163" s="251" t="str">
        <f>IFERROR(((B44)/B$62),"")</f>
        <v/>
      </c>
      <c r="C163" s="251" t="str">
        <f t="shared" ref="C163:M163" si="97">IFERROR(((C44)/C$62),"")</f>
        <v/>
      </c>
      <c r="D163" s="251" t="str">
        <f t="shared" si="97"/>
        <v/>
      </c>
      <c r="E163" s="251" t="str">
        <f t="shared" si="97"/>
        <v/>
      </c>
      <c r="F163" s="251" t="str">
        <f t="shared" si="97"/>
        <v/>
      </c>
      <c r="G163" s="251" t="str">
        <f t="shared" si="97"/>
        <v/>
      </c>
      <c r="H163" s="251" t="str">
        <f t="shared" si="97"/>
        <v/>
      </c>
      <c r="I163" s="251" t="str">
        <f t="shared" si="97"/>
        <v/>
      </c>
      <c r="J163" s="251" t="str">
        <f t="shared" si="97"/>
        <v/>
      </c>
      <c r="K163" s="251" t="str">
        <f t="shared" si="97"/>
        <v/>
      </c>
      <c r="L163" s="251" t="str">
        <f t="shared" si="97"/>
        <v/>
      </c>
      <c r="M163" s="251" t="str">
        <f t="shared" si="97"/>
        <v/>
      </c>
      <c r="N163" s="456" t="str">
        <f t="shared" si="95"/>
        <v>-</v>
      </c>
      <c r="P163" s="130"/>
    </row>
    <row r="164" spans="1:16" s="44" customFormat="1" ht="20.25" customHeight="1" x14ac:dyDescent="0.2">
      <c r="A164" s="39" t="s">
        <v>376</v>
      </c>
      <c r="B164" s="46"/>
      <c r="C164" s="46"/>
      <c r="D164" s="46"/>
      <c r="E164" s="46"/>
      <c r="F164" s="46"/>
      <c r="G164" s="46"/>
      <c r="H164" s="46"/>
      <c r="I164" s="46"/>
      <c r="J164" s="46"/>
      <c r="K164" s="46"/>
      <c r="L164" s="46"/>
      <c r="M164" s="46"/>
      <c r="N164" s="278"/>
      <c r="O164" s="39" t="s">
        <v>475</v>
      </c>
      <c r="P164" s="130"/>
    </row>
    <row r="165" spans="1:16" s="44" customFormat="1" ht="20.25" customHeight="1" x14ac:dyDescent="0.2">
      <c r="A165" s="351">
        <f>基本情報＿表紙!$J$4</f>
        <v>4</v>
      </c>
      <c r="B165" s="251" t="str">
        <f>IFERROR(((B34)/B$59),"")</f>
        <v/>
      </c>
      <c r="C165" s="251" t="str">
        <f t="shared" ref="C165:M165" si="98">IFERROR(((C34)/C$59),"")</f>
        <v/>
      </c>
      <c r="D165" s="251" t="str">
        <f t="shared" si="98"/>
        <v/>
      </c>
      <c r="E165" s="251" t="str">
        <f t="shared" si="98"/>
        <v/>
      </c>
      <c r="F165" s="251" t="str">
        <f t="shared" si="98"/>
        <v/>
      </c>
      <c r="G165" s="251" t="str">
        <f t="shared" si="98"/>
        <v/>
      </c>
      <c r="H165" s="251" t="str">
        <f t="shared" si="98"/>
        <v/>
      </c>
      <c r="I165" s="251" t="str">
        <f t="shared" si="98"/>
        <v/>
      </c>
      <c r="J165" s="251" t="str">
        <f t="shared" si="98"/>
        <v/>
      </c>
      <c r="K165" s="251" t="str">
        <f t="shared" si="98"/>
        <v/>
      </c>
      <c r="L165" s="251" t="str">
        <f t="shared" si="98"/>
        <v/>
      </c>
      <c r="M165" s="251" t="str">
        <f t="shared" si="98"/>
        <v/>
      </c>
      <c r="N165" s="456" t="str">
        <f t="shared" ref="N165:N167" si="99">IFERROR(AVERAGEIF(B165:M165,"&lt;&gt;0"),"-")</f>
        <v>-</v>
      </c>
      <c r="O165" s="36"/>
      <c r="P165" s="130"/>
    </row>
    <row r="166" spans="1:16" s="44" customFormat="1" ht="20.25" customHeight="1" x14ac:dyDescent="0.2">
      <c r="A166" s="351">
        <f>基本情報＿表紙!$J$4-1</f>
        <v>3</v>
      </c>
      <c r="B166" s="251" t="str">
        <f>IFERROR(((B39)/B$61),"")</f>
        <v/>
      </c>
      <c r="C166" s="251" t="str">
        <f t="shared" ref="C166:M166" si="100">IFERROR(((C39)/C$61),"")</f>
        <v/>
      </c>
      <c r="D166" s="251" t="str">
        <f t="shared" si="100"/>
        <v/>
      </c>
      <c r="E166" s="251" t="str">
        <f t="shared" si="100"/>
        <v/>
      </c>
      <c r="F166" s="251" t="str">
        <f t="shared" si="100"/>
        <v/>
      </c>
      <c r="G166" s="251" t="str">
        <f t="shared" si="100"/>
        <v/>
      </c>
      <c r="H166" s="251" t="str">
        <f t="shared" si="100"/>
        <v/>
      </c>
      <c r="I166" s="251" t="str">
        <f t="shared" si="100"/>
        <v/>
      </c>
      <c r="J166" s="251" t="str">
        <f t="shared" si="100"/>
        <v/>
      </c>
      <c r="K166" s="251" t="str">
        <f t="shared" si="100"/>
        <v/>
      </c>
      <c r="L166" s="251" t="str">
        <f t="shared" si="100"/>
        <v/>
      </c>
      <c r="M166" s="251" t="str">
        <f t="shared" si="100"/>
        <v/>
      </c>
      <c r="N166" s="456" t="str">
        <f t="shared" si="99"/>
        <v>-</v>
      </c>
      <c r="O166" s="36"/>
      <c r="P166" s="130"/>
    </row>
    <row r="167" spans="1:16" s="44" customFormat="1" ht="20.25" customHeight="1" x14ac:dyDescent="0.2">
      <c r="A167" s="351">
        <f>基本情報＿表紙!$J$4-2</f>
        <v>2</v>
      </c>
      <c r="B167" s="251" t="str">
        <f>IFERROR(((B44)/B$63),"")</f>
        <v/>
      </c>
      <c r="C167" s="251" t="str">
        <f t="shared" ref="C167:M167" si="101">IFERROR(((C44)/C$63),"")</f>
        <v/>
      </c>
      <c r="D167" s="251" t="str">
        <f t="shared" si="101"/>
        <v/>
      </c>
      <c r="E167" s="251" t="str">
        <f t="shared" si="101"/>
        <v/>
      </c>
      <c r="F167" s="251" t="str">
        <f t="shared" si="101"/>
        <v/>
      </c>
      <c r="G167" s="251" t="str">
        <f t="shared" si="101"/>
        <v/>
      </c>
      <c r="H167" s="251" t="str">
        <f t="shared" si="101"/>
        <v/>
      </c>
      <c r="I167" s="251" t="str">
        <f t="shared" si="101"/>
        <v/>
      </c>
      <c r="J167" s="251" t="str">
        <f t="shared" si="101"/>
        <v/>
      </c>
      <c r="K167" s="251" t="str">
        <f t="shared" si="101"/>
        <v/>
      </c>
      <c r="L167" s="251" t="str">
        <f t="shared" si="101"/>
        <v/>
      </c>
      <c r="M167" s="251" t="str">
        <f t="shared" si="101"/>
        <v/>
      </c>
      <c r="N167" s="456" t="str">
        <f t="shared" si="99"/>
        <v>-</v>
      </c>
      <c r="O167" s="63"/>
      <c r="P167" s="130"/>
    </row>
    <row r="168" spans="1:16" s="63" customFormat="1" ht="20.25" customHeight="1" x14ac:dyDescent="0.2">
      <c r="A168" s="39" t="s">
        <v>377</v>
      </c>
      <c r="B168" s="207"/>
      <c r="C168" s="207"/>
      <c r="D168" s="207"/>
      <c r="E168" s="207"/>
      <c r="F168" s="207"/>
      <c r="G168" s="207"/>
      <c r="H168" s="207"/>
      <c r="I168" s="207"/>
      <c r="J168" s="207"/>
      <c r="K168" s="207"/>
      <c r="L168" s="207"/>
      <c r="M168" s="207"/>
      <c r="N168" s="278"/>
      <c r="O168" s="44"/>
      <c r="P168" s="173"/>
    </row>
    <row r="169" spans="1:16" s="44" customFormat="1" ht="20.25" customHeight="1" x14ac:dyDescent="0.2">
      <c r="A169" s="351">
        <f>基本情報＿表紙!$J$4</f>
        <v>4</v>
      </c>
      <c r="B169" s="251" t="str">
        <f>IFERROR(((B35)/B$58),"")</f>
        <v/>
      </c>
      <c r="C169" s="251" t="str">
        <f t="shared" ref="C169:M169" si="102">IFERROR(((C35)/C$58),"")</f>
        <v/>
      </c>
      <c r="D169" s="251" t="str">
        <f t="shared" si="102"/>
        <v/>
      </c>
      <c r="E169" s="251" t="str">
        <f t="shared" si="102"/>
        <v/>
      </c>
      <c r="F169" s="251" t="str">
        <f t="shared" si="102"/>
        <v/>
      </c>
      <c r="G169" s="251" t="str">
        <f t="shared" si="102"/>
        <v/>
      </c>
      <c r="H169" s="251" t="str">
        <f t="shared" si="102"/>
        <v/>
      </c>
      <c r="I169" s="251" t="str">
        <f t="shared" si="102"/>
        <v/>
      </c>
      <c r="J169" s="251" t="str">
        <f t="shared" si="102"/>
        <v/>
      </c>
      <c r="K169" s="251" t="str">
        <f t="shared" si="102"/>
        <v/>
      </c>
      <c r="L169" s="251" t="str">
        <f t="shared" si="102"/>
        <v/>
      </c>
      <c r="M169" s="251" t="str">
        <f t="shared" si="102"/>
        <v/>
      </c>
      <c r="N169" s="456" t="str">
        <f t="shared" ref="N169:N171" si="103">IFERROR(AVERAGEIF(B169:M169,"&lt;&gt;0"),"-")</f>
        <v>-</v>
      </c>
      <c r="P169" s="130"/>
    </row>
    <row r="170" spans="1:16" s="44" customFormat="1" ht="20.25" customHeight="1" x14ac:dyDescent="0.2">
      <c r="A170" s="351">
        <f>基本情報＿表紙!$J$4-1</f>
        <v>3</v>
      </c>
      <c r="B170" s="251" t="str">
        <f>IFERROR(((B40)/B$60),"")</f>
        <v/>
      </c>
      <c r="C170" s="251" t="str">
        <f t="shared" ref="C170:M170" si="104">IFERROR(((C40)/C$60),"")</f>
        <v/>
      </c>
      <c r="D170" s="251" t="str">
        <f t="shared" si="104"/>
        <v/>
      </c>
      <c r="E170" s="251" t="str">
        <f t="shared" si="104"/>
        <v/>
      </c>
      <c r="F170" s="251" t="str">
        <f t="shared" si="104"/>
        <v/>
      </c>
      <c r="G170" s="251" t="str">
        <f t="shared" si="104"/>
        <v/>
      </c>
      <c r="H170" s="251" t="str">
        <f t="shared" si="104"/>
        <v/>
      </c>
      <c r="I170" s="251" t="str">
        <f t="shared" si="104"/>
        <v/>
      </c>
      <c r="J170" s="251" t="str">
        <f t="shared" si="104"/>
        <v/>
      </c>
      <c r="K170" s="251" t="str">
        <f t="shared" si="104"/>
        <v/>
      </c>
      <c r="L170" s="251" t="str">
        <f t="shared" si="104"/>
        <v/>
      </c>
      <c r="M170" s="251" t="str">
        <f t="shared" si="104"/>
        <v/>
      </c>
      <c r="N170" s="456" t="str">
        <f t="shared" si="103"/>
        <v>-</v>
      </c>
      <c r="P170" s="130"/>
    </row>
    <row r="171" spans="1:16" s="44" customFormat="1" ht="20.25" customHeight="1" x14ac:dyDescent="0.2">
      <c r="A171" s="351">
        <f>基本情報＿表紙!$J$4-2</f>
        <v>2</v>
      </c>
      <c r="B171" s="251" t="str">
        <f>IFERROR(((B45)/B$62),"")</f>
        <v/>
      </c>
      <c r="C171" s="251" t="str">
        <f t="shared" ref="C171:M171" si="105">IFERROR(((C45)/C$62),"")</f>
        <v/>
      </c>
      <c r="D171" s="251" t="str">
        <f t="shared" si="105"/>
        <v/>
      </c>
      <c r="E171" s="251" t="str">
        <f t="shared" si="105"/>
        <v/>
      </c>
      <c r="F171" s="251" t="str">
        <f t="shared" si="105"/>
        <v/>
      </c>
      <c r="G171" s="251" t="str">
        <f t="shared" si="105"/>
        <v/>
      </c>
      <c r="H171" s="251" t="str">
        <f t="shared" si="105"/>
        <v/>
      </c>
      <c r="I171" s="251" t="str">
        <f t="shared" si="105"/>
        <v/>
      </c>
      <c r="J171" s="251" t="str">
        <f t="shared" si="105"/>
        <v/>
      </c>
      <c r="K171" s="251" t="str">
        <f t="shared" si="105"/>
        <v/>
      </c>
      <c r="L171" s="251" t="str">
        <f t="shared" si="105"/>
        <v/>
      </c>
      <c r="M171" s="251" t="str">
        <f t="shared" si="105"/>
        <v/>
      </c>
      <c r="N171" s="456" t="str">
        <f t="shared" si="103"/>
        <v>-</v>
      </c>
      <c r="P171" s="130"/>
    </row>
    <row r="172" spans="1:16" s="44" customFormat="1" ht="20.25" customHeight="1" x14ac:dyDescent="0.2">
      <c r="A172" s="39" t="s">
        <v>378</v>
      </c>
      <c r="B172" s="46"/>
      <c r="C172" s="46"/>
      <c r="D172" s="46"/>
      <c r="E172" s="46"/>
      <c r="F172" s="46"/>
      <c r="G172" s="46"/>
      <c r="H172" s="46"/>
      <c r="I172" s="46"/>
      <c r="J172" s="46"/>
      <c r="K172" s="46"/>
      <c r="L172" s="46"/>
      <c r="M172" s="46"/>
      <c r="N172" s="278"/>
      <c r="P172" s="130"/>
    </row>
    <row r="173" spans="1:16" s="44" customFormat="1" ht="20.25" customHeight="1" x14ac:dyDescent="0.2">
      <c r="A173" s="351">
        <f>基本情報＿表紙!$J$4</f>
        <v>4</v>
      </c>
      <c r="B173" s="251" t="str">
        <f>IFERROR(((B35)/B$59),"")</f>
        <v/>
      </c>
      <c r="C173" s="251" t="str">
        <f t="shared" ref="C173:M173" si="106">IFERROR(((C35)/C$59),"")</f>
        <v/>
      </c>
      <c r="D173" s="251" t="str">
        <f t="shared" si="106"/>
        <v/>
      </c>
      <c r="E173" s="251" t="str">
        <f t="shared" si="106"/>
        <v/>
      </c>
      <c r="F173" s="251" t="str">
        <f t="shared" si="106"/>
        <v/>
      </c>
      <c r="G173" s="251" t="str">
        <f t="shared" si="106"/>
        <v/>
      </c>
      <c r="H173" s="251" t="str">
        <f t="shared" si="106"/>
        <v/>
      </c>
      <c r="I173" s="251" t="str">
        <f t="shared" si="106"/>
        <v/>
      </c>
      <c r="J173" s="251" t="str">
        <f t="shared" si="106"/>
        <v/>
      </c>
      <c r="K173" s="251" t="str">
        <f t="shared" si="106"/>
        <v/>
      </c>
      <c r="L173" s="251" t="str">
        <f t="shared" si="106"/>
        <v/>
      </c>
      <c r="M173" s="251" t="str">
        <f t="shared" si="106"/>
        <v/>
      </c>
      <c r="N173" s="140" t="str">
        <f>IFERROR(AVERAGE(B173:M173),"")</f>
        <v/>
      </c>
      <c r="P173" s="130"/>
    </row>
    <row r="174" spans="1:16" s="44" customFormat="1" ht="20.25" customHeight="1" x14ac:dyDescent="0.2">
      <c r="A174" s="351">
        <f>基本情報＿表紙!$J$4-1</f>
        <v>3</v>
      </c>
      <c r="B174" s="251" t="str">
        <f>IFERROR(((B40)/B$61),"")</f>
        <v/>
      </c>
      <c r="C174" s="251" t="str">
        <f t="shared" ref="C174:M174" si="107">IFERROR(((C40)/C$61),"")</f>
        <v/>
      </c>
      <c r="D174" s="251" t="str">
        <f t="shared" si="107"/>
        <v/>
      </c>
      <c r="E174" s="251" t="str">
        <f t="shared" si="107"/>
        <v/>
      </c>
      <c r="F174" s="251" t="str">
        <f t="shared" si="107"/>
        <v/>
      </c>
      <c r="G174" s="251" t="str">
        <f t="shared" si="107"/>
        <v/>
      </c>
      <c r="H174" s="251" t="str">
        <f t="shared" si="107"/>
        <v/>
      </c>
      <c r="I174" s="251" t="str">
        <f t="shared" si="107"/>
        <v/>
      </c>
      <c r="J174" s="251" t="str">
        <f t="shared" si="107"/>
        <v/>
      </c>
      <c r="K174" s="251" t="str">
        <f t="shared" si="107"/>
        <v/>
      </c>
      <c r="L174" s="251" t="str">
        <f t="shared" si="107"/>
        <v/>
      </c>
      <c r="M174" s="251" t="str">
        <f t="shared" si="107"/>
        <v/>
      </c>
      <c r="N174" s="456" t="str">
        <f t="shared" ref="N174:N175" si="108">IFERROR(AVERAGEIF(B174:M174,"&lt;&gt;0"),"-")</f>
        <v>-</v>
      </c>
    </row>
    <row r="175" spans="1:16" s="44" customFormat="1" ht="20.25" customHeight="1" x14ac:dyDescent="0.2">
      <c r="A175" s="351">
        <f>基本情報＿表紙!$J$4-2</f>
        <v>2</v>
      </c>
      <c r="B175" s="251" t="str">
        <f>IFERROR(((B45)/B$63),"")</f>
        <v/>
      </c>
      <c r="C175" s="251" t="str">
        <f t="shared" ref="C175:M175" si="109">IFERROR(((C45)/C$63),"")</f>
        <v/>
      </c>
      <c r="D175" s="251" t="str">
        <f t="shared" si="109"/>
        <v/>
      </c>
      <c r="E175" s="251" t="str">
        <f t="shared" si="109"/>
        <v/>
      </c>
      <c r="F175" s="251" t="str">
        <f t="shared" si="109"/>
        <v/>
      </c>
      <c r="G175" s="251" t="str">
        <f t="shared" si="109"/>
        <v/>
      </c>
      <c r="H175" s="251" t="str">
        <f t="shared" si="109"/>
        <v/>
      </c>
      <c r="I175" s="251" t="str">
        <f t="shared" si="109"/>
        <v/>
      </c>
      <c r="J175" s="251" t="str">
        <f t="shared" si="109"/>
        <v/>
      </c>
      <c r="K175" s="251" t="str">
        <f t="shared" si="109"/>
        <v/>
      </c>
      <c r="L175" s="251" t="str">
        <f t="shared" si="109"/>
        <v/>
      </c>
      <c r="M175" s="251" t="str">
        <f t="shared" si="109"/>
        <v/>
      </c>
      <c r="N175" s="456" t="str">
        <f t="shared" si="108"/>
        <v>-</v>
      </c>
    </row>
    <row r="176" spans="1:16" s="44" customFormat="1" ht="9.75" customHeight="1" x14ac:dyDescent="0.2">
      <c r="A176" s="46"/>
      <c r="B176" s="273"/>
      <c r="C176" s="273"/>
      <c r="D176" s="273"/>
      <c r="E176" s="273"/>
      <c r="F176" s="273"/>
      <c r="G176" s="273"/>
      <c r="H176" s="273"/>
      <c r="I176" s="273"/>
      <c r="J176" s="273"/>
      <c r="K176" s="273"/>
      <c r="L176" s="273"/>
      <c r="M176" s="273"/>
      <c r="N176" s="274"/>
    </row>
    <row r="177" spans="1:31" s="63" customFormat="1" ht="33" customHeight="1" x14ac:dyDescent="0.2">
      <c r="A177" s="271" t="s">
        <v>361</v>
      </c>
      <c r="B177" s="204" t="s">
        <v>7</v>
      </c>
      <c r="C177" s="205" t="s">
        <v>8</v>
      </c>
      <c r="D177" s="205" t="s">
        <v>9</v>
      </c>
      <c r="E177" s="205" t="s">
        <v>11</v>
      </c>
      <c r="F177" s="205" t="s">
        <v>12</v>
      </c>
      <c r="G177" s="205" t="s">
        <v>13</v>
      </c>
      <c r="H177" s="205" t="s">
        <v>14</v>
      </c>
      <c r="I177" s="205" t="s">
        <v>15</v>
      </c>
      <c r="J177" s="205" t="s">
        <v>16</v>
      </c>
      <c r="K177" s="205" t="s">
        <v>17</v>
      </c>
      <c r="L177" s="205" t="s">
        <v>18</v>
      </c>
      <c r="M177" s="205" t="s">
        <v>19</v>
      </c>
      <c r="N177" s="276" t="s">
        <v>148</v>
      </c>
      <c r="O177" s="44"/>
      <c r="P177" s="44"/>
      <c r="Q177" s="44"/>
      <c r="R177" s="44"/>
      <c r="S177" s="44"/>
      <c r="T177" s="44"/>
      <c r="U177" s="44"/>
      <c r="V177" s="44"/>
      <c r="W177" s="44"/>
      <c r="X177" s="44"/>
      <c r="Y177" s="44"/>
      <c r="Z177" s="44"/>
      <c r="AA177" s="44"/>
      <c r="AB177" s="44"/>
      <c r="AC177" s="44"/>
      <c r="AD177" s="44"/>
      <c r="AE177" s="44"/>
    </row>
    <row r="178" spans="1:31" s="44" customFormat="1" ht="20.25" customHeight="1" x14ac:dyDescent="0.2">
      <c r="A178" s="39" t="s">
        <v>421</v>
      </c>
      <c r="B178" s="209"/>
      <c r="C178" s="209"/>
      <c r="D178" s="209"/>
      <c r="E178" s="209"/>
      <c r="F178" s="209"/>
      <c r="G178" s="209"/>
      <c r="H178" s="209"/>
      <c r="I178" s="209"/>
      <c r="J178" s="209"/>
      <c r="K178" s="209"/>
      <c r="L178" s="209"/>
      <c r="M178" s="209"/>
      <c r="N178" s="279"/>
      <c r="O178" s="39" t="s">
        <v>438</v>
      </c>
      <c r="P178" s="280"/>
      <c r="Q178" s="46"/>
      <c r="R178" s="46"/>
      <c r="S178" s="46"/>
      <c r="T178" s="46"/>
    </row>
    <row r="179" spans="1:31" s="44" customFormat="1" ht="20.25" customHeight="1" x14ac:dyDescent="0.2">
      <c r="A179" s="351">
        <f>基本情報＿表紙!$J$4</f>
        <v>4</v>
      </c>
      <c r="B179" s="250" t="str">
        <f>IFERROR(((B81)/B$58),"")</f>
        <v/>
      </c>
      <c r="C179" s="250" t="str">
        <f t="shared" ref="C179:M179" si="110">IFERROR(((C81)/C$58),"")</f>
        <v/>
      </c>
      <c r="D179" s="250" t="str">
        <f t="shared" si="110"/>
        <v/>
      </c>
      <c r="E179" s="250" t="str">
        <f t="shared" si="110"/>
        <v/>
      </c>
      <c r="F179" s="250" t="str">
        <f t="shared" si="110"/>
        <v/>
      </c>
      <c r="G179" s="250" t="str">
        <f t="shared" si="110"/>
        <v/>
      </c>
      <c r="H179" s="250" t="str">
        <f t="shared" si="110"/>
        <v/>
      </c>
      <c r="I179" s="250" t="str">
        <f t="shared" si="110"/>
        <v/>
      </c>
      <c r="J179" s="250" t="str">
        <f t="shared" si="110"/>
        <v/>
      </c>
      <c r="K179" s="250" t="str">
        <f t="shared" si="110"/>
        <v/>
      </c>
      <c r="L179" s="250" t="str">
        <f t="shared" si="110"/>
        <v/>
      </c>
      <c r="M179" s="250" t="str">
        <f t="shared" si="110"/>
        <v/>
      </c>
      <c r="N179" s="73" t="str">
        <f t="shared" ref="N179:N201" si="111">IFERROR(AVERAGEIF(B179:M179,"&lt;&gt;0"),"-")</f>
        <v>-</v>
      </c>
      <c r="O179" s="36"/>
      <c r="P179" s="39"/>
      <c r="Q179" s="63"/>
    </row>
    <row r="180" spans="1:31" s="44" customFormat="1" ht="20.25" customHeight="1" x14ac:dyDescent="0.2">
      <c r="A180" s="351">
        <f>基本情報＿表紙!$J$4-1</f>
        <v>3</v>
      </c>
      <c r="B180" s="250" t="str">
        <f>IFERROR(((B85)/B$60),"")</f>
        <v/>
      </c>
      <c r="C180" s="250" t="str">
        <f t="shared" ref="C180:M180" si="112">IFERROR(((C85)/C$60),"")</f>
        <v/>
      </c>
      <c r="D180" s="250" t="str">
        <f t="shared" si="112"/>
        <v/>
      </c>
      <c r="E180" s="250" t="str">
        <f t="shared" si="112"/>
        <v/>
      </c>
      <c r="F180" s="250" t="str">
        <f t="shared" si="112"/>
        <v/>
      </c>
      <c r="G180" s="250" t="str">
        <f t="shared" si="112"/>
        <v/>
      </c>
      <c r="H180" s="250" t="str">
        <f t="shared" si="112"/>
        <v/>
      </c>
      <c r="I180" s="250" t="str">
        <f t="shared" si="112"/>
        <v/>
      </c>
      <c r="J180" s="250" t="str">
        <f t="shared" si="112"/>
        <v/>
      </c>
      <c r="K180" s="250" t="str">
        <f t="shared" si="112"/>
        <v/>
      </c>
      <c r="L180" s="250" t="str">
        <f t="shared" si="112"/>
        <v/>
      </c>
      <c r="M180" s="250" t="str">
        <f t="shared" si="112"/>
        <v/>
      </c>
      <c r="N180" s="73" t="str">
        <f t="shared" si="111"/>
        <v>-</v>
      </c>
      <c r="O180" s="36"/>
      <c r="P180" s="39"/>
      <c r="Q180" s="63"/>
    </row>
    <row r="181" spans="1:31" s="44" customFormat="1" ht="20.25" customHeight="1" x14ac:dyDescent="0.2">
      <c r="A181" s="351">
        <f>基本情報＿表紙!$J$4-2</f>
        <v>2</v>
      </c>
      <c r="B181" s="250" t="str">
        <f>IFERROR(((B89)/B$62),"")</f>
        <v/>
      </c>
      <c r="C181" s="250" t="str">
        <f t="shared" ref="C181:M181" si="113">IFERROR(((C89)/C$62),"")</f>
        <v/>
      </c>
      <c r="D181" s="250" t="str">
        <f t="shared" si="113"/>
        <v/>
      </c>
      <c r="E181" s="250" t="str">
        <f t="shared" si="113"/>
        <v/>
      </c>
      <c r="F181" s="250" t="str">
        <f t="shared" si="113"/>
        <v/>
      </c>
      <c r="G181" s="250" t="str">
        <f t="shared" si="113"/>
        <v/>
      </c>
      <c r="H181" s="250" t="str">
        <f t="shared" si="113"/>
        <v/>
      </c>
      <c r="I181" s="250" t="str">
        <f t="shared" si="113"/>
        <v/>
      </c>
      <c r="J181" s="250" t="str">
        <f t="shared" si="113"/>
        <v/>
      </c>
      <c r="K181" s="250" t="str">
        <f t="shared" si="113"/>
        <v/>
      </c>
      <c r="L181" s="250" t="str">
        <f t="shared" si="113"/>
        <v/>
      </c>
      <c r="M181" s="250" t="str">
        <f t="shared" si="113"/>
        <v/>
      </c>
      <c r="N181" s="73" t="str">
        <f t="shared" si="111"/>
        <v>-</v>
      </c>
      <c r="O181" s="36"/>
      <c r="P181" s="39"/>
      <c r="Q181" s="63"/>
    </row>
    <row r="182" spans="1:31" s="44" customFormat="1" ht="20.25" customHeight="1" x14ac:dyDescent="0.2">
      <c r="A182" s="39" t="s">
        <v>422</v>
      </c>
      <c r="B182" s="234"/>
      <c r="C182" s="234"/>
      <c r="D182" s="234"/>
      <c r="E182" s="234"/>
      <c r="F182" s="234"/>
      <c r="G182" s="234"/>
      <c r="H182" s="234"/>
      <c r="I182" s="234"/>
      <c r="J182" s="234"/>
      <c r="K182" s="234"/>
      <c r="L182" s="234"/>
      <c r="M182" s="234"/>
      <c r="N182" s="190"/>
      <c r="O182" s="39" t="s">
        <v>438</v>
      </c>
      <c r="P182" s="39"/>
      <c r="Q182" s="63"/>
    </row>
    <row r="183" spans="1:31" s="44" customFormat="1" ht="20.25" customHeight="1" x14ac:dyDescent="0.2">
      <c r="A183" s="351">
        <f>基本情報＿表紙!$J$4</f>
        <v>4</v>
      </c>
      <c r="B183" s="250" t="str">
        <f>IFERROR(((B81)/B$59),"")</f>
        <v/>
      </c>
      <c r="C183" s="250" t="str">
        <f t="shared" ref="C183:M183" si="114">IFERROR(((C81)/C$59),"")</f>
        <v/>
      </c>
      <c r="D183" s="250" t="str">
        <f t="shared" si="114"/>
        <v/>
      </c>
      <c r="E183" s="250" t="str">
        <f t="shared" si="114"/>
        <v/>
      </c>
      <c r="F183" s="250" t="str">
        <f t="shared" si="114"/>
        <v/>
      </c>
      <c r="G183" s="250" t="str">
        <f t="shared" si="114"/>
        <v/>
      </c>
      <c r="H183" s="250" t="str">
        <f t="shared" si="114"/>
        <v/>
      </c>
      <c r="I183" s="250" t="str">
        <f t="shared" si="114"/>
        <v/>
      </c>
      <c r="J183" s="250" t="str">
        <f t="shared" si="114"/>
        <v/>
      </c>
      <c r="K183" s="250" t="str">
        <f t="shared" si="114"/>
        <v/>
      </c>
      <c r="L183" s="250" t="str">
        <f t="shared" si="114"/>
        <v/>
      </c>
      <c r="M183" s="250" t="str">
        <f t="shared" si="114"/>
        <v/>
      </c>
      <c r="N183" s="73" t="str">
        <f t="shared" si="111"/>
        <v>-</v>
      </c>
      <c r="O183" s="36"/>
      <c r="P183" s="39"/>
      <c r="Q183" s="63"/>
    </row>
    <row r="184" spans="1:31" s="44" customFormat="1" ht="20.25" customHeight="1" x14ac:dyDescent="0.2">
      <c r="A184" s="351">
        <f>基本情報＿表紙!$J$4-1</f>
        <v>3</v>
      </c>
      <c r="B184" s="250" t="str">
        <f>IFERROR(((B85)/B$61),"")</f>
        <v/>
      </c>
      <c r="C184" s="250" t="str">
        <f t="shared" ref="C184:M184" si="115">IFERROR(((C85)/C$61),"")</f>
        <v/>
      </c>
      <c r="D184" s="250" t="str">
        <f t="shared" si="115"/>
        <v/>
      </c>
      <c r="E184" s="250" t="str">
        <f t="shared" si="115"/>
        <v/>
      </c>
      <c r="F184" s="250" t="str">
        <f t="shared" si="115"/>
        <v/>
      </c>
      <c r="G184" s="250" t="str">
        <f t="shared" si="115"/>
        <v/>
      </c>
      <c r="H184" s="250" t="str">
        <f t="shared" si="115"/>
        <v/>
      </c>
      <c r="I184" s="250" t="str">
        <f t="shared" si="115"/>
        <v/>
      </c>
      <c r="J184" s="250" t="str">
        <f t="shared" si="115"/>
        <v/>
      </c>
      <c r="K184" s="250" t="str">
        <f t="shared" si="115"/>
        <v/>
      </c>
      <c r="L184" s="250" t="str">
        <f t="shared" si="115"/>
        <v/>
      </c>
      <c r="M184" s="250" t="str">
        <f t="shared" si="115"/>
        <v/>
      </c>
      <c r="N184" s="73" t="str">
        <f t="shared" si="111"/>
        <v>-</v>
      </c>
      <c r="O184" s="36"/>
      <c r="P184" s="39"/>
      <c r="Q184" s="63"/>
    </row>
    <row r="185" spans="1:31" s="44" customFormat="1" ht="20.25" customHeight="1" x14ac:dyDescent="0.2">
      <c r="A185" s="351">
        <f>基本情報＿表紙!$J$4-2</f>
        <v>2</v>
      </c>
      <c r="B185" s="250" t="str">
        <f>IFERROR(((B89)/B$63),"")</f>
        <v/>
      </c>
      <c r="C185" s="250" t="str">
        <f t="shared" ref="C185:M185" si="116">IFERROR(((C89)/C$63),"")</f>
        <v/>
      </c>
      <c r="D185" s="250" t="str">
        <f t="shared" si="116"/>
        <v/>
      </c>
      <c r="E185" s="250" t="str">
        <f t="shared" si="116"/>
        <v/>
      </c>
      <c r="F185" s="250" t="str">
        <f t="shared" si="116"/>
        <v/>
      </c>
      <c r="G185" s="250" t="str">
        <f t="shared" si="116"/>
        <v/>
      </c>
      <c r="H185" s="250" t="str">
        <f t="shared" si="116"/>
        <v/>
      </c>
      <c r="I185" s="250" t="str">
        <f t="shared" si="116"/>
        <v/>
      </c>
      <c r="J185" s="250" t="str">
        <f t="shared" si="116"/>
        <v/>
      </c>
      <c r="K185" s="250" t="str">
        <f t="shared" si="116"/>
        <v/>
      </c>
      <c r="L185" s="250" t="str">
        <f t="shared" si="116"/>
        <v/>
      </c>
      <c r="M185" s="250" t="str">
        <f t="shared" si="116"/>
        <v/>
      </c>
      <c r="N185" s="73" t="str">
        <f t="shared" si="111"/>
        <v>-</v>
      </c>
      <c r="O185" s="36"/>
      <c r="P185" s="39"/>
      <c r="Q185" s="63"/>
    </row>
    <row r="186" spans="1:31" s="44" customFormat="1" ht="20.25" customHeight="1" x14ac:dyDescent="0.2">
      <c r="A186" s="39" t="s">
        <v>423</v>
      </c>
      <c r="B186" s="190"/>
      <c r="C186" s="190"/>
      <c r="D186" s="190"/>
      <c r="E186" s="190"/>
      <c r="F186" s="190"/>
      <c r="G186" s="190"/>
      <c r="H186" s="190"/>
      <c r="I186" s="190"/>
      <c r="J186" s="190"/>
      <c r="K186" s="190"/>
      <c r="L186" s="190"/>
      <c r="M186" s="190"/>
      <c r="N186" s="190"/>
      <c r="O186" s="39" t="s">
        <v>436</v>
      </c>
      <c r="P186" s="130"/>
    </row>
    <row r="187" spans="1:31" s="44" customFormat="1" ht="20.25" customHeight="1" x14ac:dyDescent="0.2">
      <c r="A187" s="351">
        <f>基本情報＿表紙!$J$4</f>
        <v>4</v>
      </c>
      <c r="B187" s="250" t="str">
        <f>IFERROR(((B82)/B$58),"")</f>
        <v/>
      </c>
      <c r="C187" s="250" t="str">
        <f t="shared" ref="C187:M187" si="117">IFERROR(((C82)/C$58),"")</f>
        <v/>
      </c>
      <c r="D187" s="250" t="str">
        <f t="shared" si="117"/>
        <v/>
      </c>
      <c r="E187" s="250" t="str">
        <f t="shared" si="117"/>
        <v/>
      </c>
      <c r="F187" s="250" t="str">
        <f t="shared" si="117"/>
        <v/>
      </c>
      <c r="G187" s="250" t="str">
        <f t="shared" si="117"/>
        <v/>
      </c>
      <c r="H187" s="250" t="str">
        <f t="shared" si="117"/>
        <v/>
      </c>
      <c r="I187" s="250" t="str">
        <f t="shared" si="117"/>
        <v/>
      </c>
      <c r="J187" s="250" t="str">
        <f t="shared" si="117"/>
        <v/>
      </c>
      <c r="K187" s="250" t="str">
        <f t="shared" si="117"/>
        <v/>
      </c>
      <c r="L187" s="250" t="str">
        <f t="shared" si="117"/>
        <v/>
      </c>
      <c r="M187" s="250" t="str">
        <f t="shared" si="117"/>
        <v/>
      </c>
      <c r="N187" s="73" t="str">
        <f t="shared" si="111"/>
        <v>-</v>
      </c>
      <c r="O187" s="39"/>
      <c r="P187" s="130"/>
      <c r="Q187" s="63"/>
    </row>
    <row r="188" spans="1:31" s="44" customFormat="1" ht="20.25" customHeight="1" x14ac:dyDescent="0.2">
      <c r="A188" s="351">
        <f>基本情報＿表紙!$J$4-1</f>
        <v>3</v>
      </c>
      <c r="B188" s="250" t="str">
        <f>IFERROR(((B86)/B$60),"")</f>
        <v/>
      </c>
      <c r="C188" s="250" t="str">
        <f t="shared" ref="C188:M188" si="118">IFERROR(((C86)/C$60),"")</f>
        <v/>
      </c>
      <c r="D188" s="250" t="str">
        <f t="shared" si="118"/>
        <v/>
      </c>
      <c r="E188" s="250" t="str">
        <f t="shared" si="118"/>
        <v/>
      </c>
      <c r="F188" s="250" t="str">
        <f t="shared" si="118"/>
        <v/>
      </c>
      <c r="G188" s="250" t="str">
        <f t="shared" si="118"/>
        <v/>
      </c>
      <c r="H188" s="250" t="str">
        <f t="shared" si="118"/>
        <v/>
      </c>
      <c r="I188" s="250" t="str">
        <f t="shared" si="118"/>
        <v/>
      </c>
      <c r="J188" s="250" t="str">
        <f t="shared" si="118"/>
        <v/>
      </c>
      <c r="K188" s="250" t="str">
        <f t="shared" si="118"/>
        <v/>
      </c>
      <c r="L188" s="250" t="str">
        <f t="shared" si="118"/>
        <v/>
      </c>
      <c r="M188" s="250" t="str">
        <f t="shared" si="118"/>
        <v/>
      </c>
      <c r="N188" s="73" t="str">
        <f t="shared" si="111"/>
        <v>-</v>
      </c>
      <c r="O188" s="39"/>
      <c r="P188" s="130"/>
      <c r="Q188" s="63"/>
    </row>
    <row r="189" spans="1:31" s="44" customFormat="1" ht="20.25" customHeight="1" x14ac:dyDescent="0.2">
      <c r="A189" s="351">
        <f>基本情報＿表紙!$J$4-2</f>
        <v>2</v>
      </c>
      <c r="B189" s="250" t="str">
        <f>IFERROR(((B90)/B$62),"")</f>
        <v/>
      </c>
      <c r="C189" s="250" t="str">
        <f t="shared" ref="C189:M189" si="119">IFERROR(((C90)/C$62),"")</f>
        <v/>
      </c>
      <c r="D189" s="250" t="str">
        <f t="shared" si="119"/>
        <v/>
      </c>
      <c r="E189" s="250" t="str">
        <f t="shared" si="119"/>
        <v/>
      </c>
      <c r="F189" s="250" t="str">
        <f t="shared" si="119"/>
        <v/>
      </c>
      <c r="G189" s="250" t="str">
        <f t="shared" si="119"/>
        <v/>
      </c>
      <c r="H189" s="250" t="str">
        <f t="shared" si="119"/>
        <v/>
      </c>
      <c r="I189" s="250" t="str">
        <f t="shared" si="119"/>
        <v/>
      </c>
      <c r="J189" s="250" t="str">
        <f t="shared" si="119"/>
        <v/>
      </c>
      <c r="K189" s="250" t="str">
        <f t="shared" si="119"/>
        <v/>
      </c>
      <c r="L189" s="250" t="str">
        <f t="shared" si="119"/>
        <v/>
      </c>
      <c r="M189" s="250" t="str">
        <f t="shared" si="119"/>
        <v/>
      </c>
      <c r="N189" s="73" t="str">
        <f t="shared" si="111"/>
        <v>-</v>
      </c>
      <c r="O189" s="39"/>
      <c r="P189" s="130"/>
      <c r="Q189" s="63"/>
    </row>
    <row r="190" spans="1:31" s="44" customFormat="1" ht="20.25" customHeight="1" x14ac:dyDescent="0.2">
      <c r="A190" s="39" t="s">
        <v>424</v>
      </c>
      <c r="B190" s="234"/>
      <c r="C190" s="234"/>
      <c r="D190" s="234"/>
      <c r="E190" s="234"/>
      <c r="F190" s="234"/>
      <c r="G190" s="234"/>
      <c r="H190" s="234"/>
      <c r="I190" s="234"/>
      <c r="J190" s="234"/>
      <c r="K190" s="234"/>
      <c r="L190" s="234"/>
      <c r="M190" s="234"/>
      <c r="N190" s="190"/>
      <c r="O190" s="39" t="s">
        <v>436</v>
      </c>
      <c r="P190" s="130"/>
    </row>
    <row r="191" spans="1:31" s="44" customFormat="1" ht="20.25" customHeight="1" x14ac:dyDescent="0.2">
      <c r="A191" s="351">
        <f>基本情報＿表紙!$J$4</f>
        <v>4</v>
      </c>
      <c r="B191" s="250" t="str">
        <f>IFERROR(((B82)/B$59),"")</f>
        <v/>
      </c>
      <c r="C191" s="250" t="str">
        <f t="shared" ref="C191:M191" si="120">IFERROR(((C82)/C$59),"")</f>
        <v/>
      </c>
      <c r="D191" s="250" t="str">
        <f t="shared" si="120"/>
        <v/>
      </c>
      <c r="E191" s="250" t="str">
        <f t="shared" si="120"/>
        <v/>
      </c>
      <c r="F191" s="250" t="str">
        <f t="shared" si="120"/>
        <v/>
      </c>
      <c r="G191" s="250" t="str">
        <f t="shared" si="120"/>
        <v/>
      </c>
      <c r="H191" s="250" t="str">
        <f t="shared" si="120"/>
        <v/>
      </c>
      <c r="I191" s="250" t="str">
        <f t="shared" si="120"/>
        <v/>
      </c>
      <c r="J191" s="250" t="str">
        <f t="shared" si="120"/>
        <v/>
      </c>
      <c r="K191" s="250" t="str">
        <f t="shared" si="120"/>
        <v/>
      </c>
      <c r="L191" s="250" t="str">
        <f t="shared" si="120"/>
        <v/>
      </c>
      <c r="M191" s="250" t="str">
        <f t="shared" si="120"/>
        <v/>
      </c>
      <c r="N191" s="73" t="str">
        <f t="shared" si="111"/>
        <v>-</v>
      </c>
      <c r="O191" s="39"/>
      <c r="P191" s="130"/>
      <c r="Q191" s="63"/>
    </row>
    <row r="192" spans="1:31" s="44" customFormat="1" ht="20.25" customHeight="1" x14ac:dyDescent="0.2">
      <c r="A192" s="351">
        <f>基本情報＿表紙!$J$4-1</f>
        <v>3</v>
      </c>
      <c r="B192" s="250" t="str">
        <f>IFERROR(((B86)/B$61),"")</f>
        <v/>
      </c>
      <c r="C192" s="250" t="str">
        <f t="shared" ref="C192:M192" si="121">IFERROR(((C86)/C$61),"")</f>
        <v/>
      </c>
      <c r="D192" s="250" t="str">
        <f t="shared" si="121"/>
        <v/>
      </c>
      <c r="E192" s="250" t="str">
        <f t="shared" si="121"/>
        <v/>
      </c>
      <c r="F192" s="250" t="str">
        <f t="shared" si="121"/>
        <v/>
      </c>
      <c r="G192" s="250" t="str">
        <f t="shared" si="121"/>
        <v/>
      </c>
      <c r="H192" s="250" t="str">
        <f t="shared" si="121"/>
        <v/>
      </c>
      <c r="I192" s="250" t="str">
        <f t="shared" si="121"/>
        <v/>
      </c>
      <c r="J192" s="250" t="str">
        <f t="shared" si="121"/>
        <v/>
      </c>
      <c r="K192" s="250" t="str">
        <f t="shared" si="121"/>
        <v/>
      </c>
      <c r="L192" s="250" t="str">
        <f t="shared" si="121"/>
        <v/>
      </c>
      <c r="M192" s="250" t="str">
        <f t="shared" si="121"/>
        <v/>
      </c>
      <c r="N192" s="73" t="str">
        <f t="shared" si="111"/>
        <v>-</v>
      </c>
      <c r="O192" s="39"/>
      <c r="P192" s="130"/>
      <c r="Q192" s="63"/>
    </row>
    <row r="193" spans="1:39" s="44" customFormat="1" ht="20.25" customHeight="1" x14ac:dyDescent="0.2">
      <c r="A193" s="351">
        <f>基本情報＿表紙!$J$4-2</f>
        <v>2</v>
      </c>
      <c r="B193" s="250" t="str">
        <f>IFERROR(((B90)/B$63),"")</f>
        <v/>
      </c>
      <c r="C193" s="250" t="str">
        <f t="shared" ref="C193:M193" si="122">IFERROR(((C90)/C$63),"")</f>
        <v/>
      </c>
      <c r="D193" s="250" t="str">
        <f t="shared" si="122"/>
        <v/>
      </c>
      <c r="E193" s="250" t="str">
        <f t="shared" si="122"/>
        <v/>
      </c>
      <c r="F193" s="250" t="str">
        <f t="shared" si="122"/>
        <v/>
      </c>
      <c r="G193" s="250" t="str">
        <f t="shared" si="122"/>
        <v/>
      </c>
      <c r="H193" s="250" t="str">
        <f t="shared" si="122"/>
        <v/>
      </c>
      <c r="I193" s="250" t="str">
        <f t="shared" si="122"/>
        <v/>
      </c>
      <c r="J193" s="250" t="str">
        <f t="shared" si="122"/>
        <v/>
      </c>
      <c r="K193" s="250" t="str">
        <f t="shared" si="122"/>
        <v/>
      </c>
      <c r="L193" s="250" t="str">
        <f t="shared" si="122"/>
        <v/>
      </c>
      <c r="M193" s="250" t="str">
        <f t="shared" si="122"/>
        <v/>
      </c>
      <c r="N193" s="73" t="str">
        <f t="shared" si="111"/>
        <v>-</v>
      </c>
      <c r="O193" s="39"/>
      <c r="P193" s="130"/>
      <c r="Q193" s="63"/>
    </row>
    <row r="194" spans="1:39" s="44" customFormat="1" ht="20.25" customHeight="1" x14ac:dyDescent="0.2">
      <c r="A194" s="39" t="s">
        <v>425</v>
      </c>
      <c r="B194" s="275"/>
      <c r="C194" s="275"/>
      <c r="D194" s="275"/>
      <c r="E194" s="275"/>
      <c r="F194" s="275"/>
      <c r="G194" s="275"/>
      <c r="H194" s="275"/>
      <c r="I194" s="275"/>
      <c r="J194" s="275"/>
      <c r="K194" s="275"/>
      <c r="L194" s="275"/>
      <c r="M194" s="275"/>
      <c r="N194" s="275"/>
      <c r="O194" s="39" t="s">
        <v>437</v>
      </c>
      <c r="P194" s="280"/>
      <c r="Q194" s="46"/>
      <c r="R194" s="46"/>
      <c r="S194" s="46"/>
      <c r="T194" s="46"/>
    </row>
    <row r="195" spans="1:39" s="44" customFormat="1" ht="20.25" customHeight="1" x14ac:dyDescent="0.2">
      <c r="A195" s="351">
        <f>基本情報＿表紙!$J$4</f>
        <v>4</v>
      </c>
      <c r="B195" s="250" t="str">
        <f>IFERROR((B84/B$58),"")</f>
        <v/>
      </c>
      <c r="C195" s="250" t="str">
        <f t="shared" ref="C195:M195" si="123">IFERROR((C84/C$58),"")</f>
        <v/>
      </c>
      <c r="D195" s="250" t="str">
        <f t="shared" si="123"/>
        <v/>
      </c>
      <c r="E195" s="250" t="str">
        <f t="shared" si="123"/>
        <v/>
      </c>
      <c r="F195" s="250" t="str">
        <f t="shared" si="123"/>
        <v/>
      </c>
      <c r="G195" s="250" t="str">
        <f t="shared" si="123"/>
        <v/>
      </c>
      <c r="H195" s="250" t="str">
        <f t="shared" si="123"/>
        <v/>
      </c>
      <c r="I195" s="250" t="str">
        <f t="shared" si="123"/>
        <v/>
      </c>
      <c r="J195" s="250" t="str">
        <f t="shared" si="123"/>
        <v/>
      </c>
      <c r="K195" s="250" t="str">
        <f t="shared" si="123"/>
        <v/>
      </c>
      <c r="L195" s="250" t="str">
        <f t="shared" si="123"/>
        <v/>
      </c>
      <c r="M195" s="250" t="str">
        <f t="shared" si="123"/>
        <v/>
      </c>
      <c r="N195" s="73" t="str">
        <f t="shared" si="111"/>
        <v>-</v>
      </c>
      <c r="O195" s="63"/>
      <c r="P195" s="130"/>
      <c r="Q195" s="63"/>
    </row>
    <row r="196" spans="1:39" s="44" customFormat="1" ht="20.25" customHeight="1" x14ac:dyDescent="0.2">
      <c r="A196" s="351">
        <f>基本情報＿表紙!$J$4-1</f>
        <v>3</v>
      </c>
      <c r="B196" s="250" t="str">
        <f>IFERROR((B88/B$60),"")</f>
        <v/>
      </c>
      <c r="C196" s="250" t="str">
        <f t="shared" ref="C196:M196" si="124">IFERROR((C88/C$60),"")</f>
        <v/>
      </c>
      <c r="D196" s="250" t="str">
        <f t="shared" si="124"/>
        <v/>
      </c>
      <c r="E196" s="250" t="str">
        <f t="shared" si="124"/>
        <v/>
      </c>
      <c r="F196" s="250" t="str">
        <f t="shared" si="124"/>
        <v/>
      </c>
      <c r="G196" s="250" t="str">
        <f t="shared" si="124"/>
        <v/>
      </c>
      <c r="H196" s="250" t="str">
        <f t="shared" si="124"/>
        <v/>
      </c>
      <c r="I196" s="250" t="str">
        <f t="shared" si="124"/>
        <v/>
      </c>
      <c r="J196" s="250" t="str">
        <f t="shared" si="124"/>
        <v/>
      </c>
      <c r="K196" s="250" t="str">
        <f t="shared" si="124"/>
        <v/>
      </c>
      <c r="L196" s="250" t="str">
        <f t="shared" si="124"/>
        <v/>
      </c>
      <c r="M196" s="250" t="str">
        <f t="shared" si="124"/>
        <v/>
      </c>
      <c r="N196" s="73" t="str">
        <f t="shared" si="111"/>
        <v>-</v>
      </c>
      <c r="O196" s="39"/>
      <c r="P196" s="130"/>
      <c r="Q196" s="63"/>
    </row>
    <row r="197" spans="1:39" s="44" customFormat="1" ht="20.25" customHeight="1" x14ac:dyDescent="0.2">
      <c r="A197" s="351">
        <f>基本情報＿表紙!$J$4-2</f>
        <v>2</v>
      </c>
      <c r="B197" s="250" t="str">
        <f>IFERROR((B92/B$62),"")</f>
        <v/>
      </c>
      <c r="C197" s="250" t="str">
        <f t="shared" ref="C197:M197" si="125">IFERROR((C92/C$62),"")</f>
        <v/>
      </c>
      <c r="D197" s="250" t="str">
        <f t="shared" si="125"/>
        <v/>
      </c>
      <c r="E197" s="250" t="str">
        <f t="shared" si="125"/>
        <v/>
      </c>
      <c r="F197" s="250" t="str">
        <f t="shared" si="125"/>
        <v/>
      </c>
      <c r="G197" s="250" t="str">
        <f t="shared" si="125"/>
        <v/>
      </c>
      <c r="H197" s="250" t="str">
        <f t="shared" si="125"/>
        <v/>
      </c>
      <c r="I197" s="250" t="str">
        <f t="shared" si="125"/>
        <v/>
      </c>
      <c r="J197" s="250" t="str">
        <f t="shared" si="125"/>
        <v/>
      </c>
      <c r="K197" s="250" t="str">
        <f t="shared" si="125"/>
        <v/>
      </c>
      <c r="L197" s="250" t="str">
        <f t="shared" si="125"/>
        <v/>
      </c>
      <c r="M197" s="250" t="str">
        <f t="shared" si="125"/>
        <v/>
      </c>
      <c r="N197" s="73" t="str">
        <f t="shared" si="111"/>
        <v>-</v>
      </c>
      <c r="O197" s="39"/>
      <c r="P197" s="130"/>
      <c r="Q197" s="63"/>
    </row>
    <row r="198" spans="1:39" s="44" customFormat="1" ht="20.25" customHeight="1" x14ac:dyDescent="0.2">
      <c r="A198" s="39" t="s">
        <v>426</v>
      </c>
      <c r="B198" s="190"/>
      <c r="C198" s="190"/>
      <c r="D198" s="190"/>
      <c r="E198" s="190"/>
      <c r="F198" s="190"/>
      <c r="G198" s="190"/>
      <c r="H198" s="190"/>
      <c r="I198" s="190"/>
      <c r="J198" s="190"/>
      <c r="K198" s="190"/>
      <c r="L198" s="190"/>
      <c r="M198" s="190"/>
      <c r="N198" s="190"/>
      <c r="O198" s="39" t="s">
        <v>437</v>
      </c>
      <c r="P198" s="130"/>
    </row>
    <row r="199" spans="1:39" s="44" customFormat="1" ht="20.25" customHeight="1" x14ac:dyDescent="0.2">
      <c r="A199" s="351">
        <f>基本情報＿表紙!$J$4</f>
        <v>4</v>
      </c>
      <c r="B199" s="250" t="str">
        <f>IFERROR((B84/B$59),"")</f>
        <v/>
      </c>
      <c r="C199" s="250" t="str">
        <f t="shared" ref="C199:M199" si="126">IFERROR((C84/C$59),"")</f>
        <v/>
      </c>
      <c r="D199" s="250" t="str">
        <f t="shared" si="126"/>
        <v/>
      </c>
      <c r="E199" s="250" t="str">
        <f t="shared" si="126"/>
        <v/>
      </c>
      <c r="F199" s="250" t="str">
        <f t="shared" si="126"/>
        <v/>
      </c>
      <c r="G199" s="250" t="str">
        <f t="shared" si="126"/>
        <v/>
      </c>
      <c r="H199" s="250" t="str">
        <f t="shared" si="126"/>
        <v/>
      </c>
      <c r="I199" s="250" t="str">
        <f t="shared" si="126"/>
        <v/>
      </c>
      <c r="J199" s="250" t="str">
        <f t="shared" si="126"/>
        <v/>
      </c>
      <c r="K199" s="250" t="str">
        <f t="shared" si="126"/>
        <v/>
      </c>
      <c r="L199" s="250" t="str">
        <f t="shared" si="126"/>
        <v/>
      </c>
      <c r="M199" s="250" t="str">
        <f t="shared" si="126"/>
        <v/>
      </c>
      <c r="N199" s="73" t="str">
        <f t="shared" si="111"/>
        <v>-</v>
      </c>
      <c r="O199" s="39"/>
      <c r="P199" s="130"/>
      <c r="Q199" s="63"/>
    </row>
    <row r="200" spans="1:39" s="44" customFormat="1" ht="20.25" customHeight="1" x14ac:dyDescent="0.2">
      <c r="A200" s="351">
        <f>基本情報＿表紙!$J$4-1</f>
        <v>3</v>
      </c>
      <c r="B200" s="250" t="str">
        <f>IFERROR((B88/B$61),"")</f>
        <v/>
      </c>
      <c r="C200" s="250" t="str">
        <f t="shared" ref="C200:M200" si="127">IFERROR((C88/C$61),"")</f>
        <v/>
      </c>
      <c r="D200" s="250" t="str">
        <f t="shared" si="127"/>
        <v/>
      </c>
      <c r="E200" s="250" t="str">
        <f t="shared" si="127"/>
        <v/>
      </c>
      <c r="F200" s="250" t="str">
        <f t="shared" si="127"/>
        <v/>
      </c>
      <c r="G200" s="250" t="str">
        <f t="shared" si="127"/>
        <v/>
      </c>
      <c r="H200" s="250" t="str">
        <f t="shared" si="127"/>
        <v/>
      </c>
      <c r="I200" s="250" t="str">
        <f t="shared" si="127"/>
        <v/>
      </c>
      <c r="J200" s="250" t="str">
        <f t="shared" si="127"/>
        <v/>
      </c>
      <c r="K200" s="250" t="str">
        <f t="shared" si="127"/>
        <v/>
      </c>
      <c r="L200" s="250" t="str">
        <f t="shared" si="127"/>
        <v/>
      </c>
      <c r="M200" s="250" t="str">
        <f t="shared" si="127"/>
        <v/>
      </c>
      <c r="N200" s="73" t="str">
        <f t="shared" si="111"/>
        <v>-</v>
      </c>
      <c r="O200" s="36"/>
      <c r="P200" s="130"/>
      <c r="Q200" s="63"/>
    </row>
    <row r="201" spans="1:39" s="44" customFormat="1" ht="20.25" customHeight="1" x14ac:dyDescent="0.2">
      <c r="A201" s="351">
        <f>基本情報＿表紙!$J$4-2</f>
        <v>2</v>
      </c>
      <c r="B201" s="250" t="str">
        <f>IFERROR((B92/B$63),"")</f>
        <v/>
      </c>
      <c r="C201" s="250" t="str">
        <f t="shared" ref="C201:M201" si="128">IFERROR((C92/C$63),"")</f>
        <v/>
      </c>
      <c r="D201" s="250" t="str">
        <f t="shared" si="128"/>
        <v/>
      </c>
      <c r="E201" s="250" t="str">
        <f t="shared" si="128"/>
        <v/>
      </c>
      <c r="F201" s="250" t="str">
        <f t="shared" si="128"/>
        <v/>
      </c>
      <c r="G201" s="250" t="str">
        <f t="shared" si="128"/>
        <v/>
      </c>
      <c r="H201" s="250" t="str">
        <f t="shared" si="128"/>
        <v/>
      </c>
      <c r="I201" s="250" t="str">
        <f t="shared" si="128"/>
        <v/>
      </c>
      <c r="J201" s="250" t="str">
        <f t="shared" si="128"/>
        <v/>
      </c>
      <c r="K201" s="250" t="str">
        <f t="shared" si="128"/>
        <v/>
      </c>
      <c r="L201" s="250" t="str">
        <f t="shared" si="128"/>
        <v/>
      </c>
      <c r="M201" s="250" t="str">
        <f t="shared" si="128"/>
        <v/>
      </c>
      <c r="N201" s="73" t="str">
        <f t="shared" si="111"/>
        <v>-</v>
      </c>
      <c r="O201" s="36"/>
      <c r="P201" s="130"/>
      <c r="Q201" s="63"/>
    </row>
    <row r="202" spans="1:39" s="44" customFormat="1" ht="9.75" customHeight="1" x14ac:dyDescent="0.2">
      <c r="AH202" s="187"/>
      <c r="AI202" s="187"/>
      <c r="AJ202" s="187"/>
      <c r="AK202" s="187"/>
      <c r="AL202" s="187"/>
      <c r="AM202" s="187"/>
    </row>
    <row r="203" spans="1:39" s="44" customFormat="1" ht="33" customHeight="1" x14ac:dyDescent="0.2">
      <c r="A203" s="271" t="s">
        <v>362</v>
      </c>
      <c r="B203" s="204" t="s">
        <v>7</v>
      </c>
      <c r="C203" s="205" t="s">
        <v>8</v>
      </c>
      <c r="D203" s="205" t="s">
        <v>9</v>
      </c>
      <c r="E203" s="205" t="s">
        <v>11</v>
      </c>
      <c r="F203" s="205" t="s">
        <v>12</v>
      </c>
      <c r="G203" s="205" t="s">
        <v>13</v>
      </c>
      <c r="H203" s="205" t="s">
        <v>14</v>
      </c>
      <c r="I203" s="205" t="s">
        <v>15</v>
      </c>
      <c r="J203" s="205" t="s">
        <v>16</v>
      </c>
      <c r="K203" s="205" t="s">
        <v>17</v>
      </c>
      <c r="L203" s="205" t="s">
        <v>18</v>
      </c>
      <c r="M203" s="205" t="s">
        <v>19</v>
      </c>
      <c r="N203" s="205" t="s">
        <v>148</v>
      </c>
    </row>
    <row r="204" spans="1:39" s="44" customFormat="1" ht="24" customHeight="1" x14ac:dyDescent="0.2">
      <c r="A204" s="39" t="s">
        <v>427</v>
      </c>
      <c r="B204" s="275"/>
      <c r="C204" s="275"/>
      <c r="D204" s="275"/>
      <c r="E204" s="275"/>
      <c r="F204" s="275"/>
      <c r="G204" s="275"/>
      <c r="H204" s="275"/>
      <c r="I204" s="275"/>
      <c r="J204" s="275"/>
      <c r="K204" s="275"/>
      <c r="L204" s="275"/>
      <c r="M204" s="275"/>
      <c r="N204" s="275"/>
      <c r="O204" s="39" t="s">
        <v>438</v>
      </c>
    </row>
    <row r="205" spans="1:39" s="44" customFormat="1" ht="24" customHeight="1" x14ac:dyDescent="0.2">
      <c r="A205" s="351">
        <f>基本情報＿表紙!$J$4</f>
        <v>4</v>
      </c>
      <c r="B205" s="250" t="str">
        <f>IFERROR((B$81/(B5+B6)),"")</f>
        <v/>
      </c>
      <c r="C205" s="250" t="str">
        <f t="shared" ref="C205:M205" si="129">IFERROR((C$81/(C5+C6)),"")</f>
        <v/>
      </c>
      <c r="D205" s="250" t="str">
        <f t="shared" si="129"/>
        <v/>
      </c>
      <c r="E205" s="250" t="str">
        <f t="shared" si="129"/>
        <v/>
      </c>
      <c r="F205" s="250" t="str">
        <f t="shared" si="129"/>
        <v/>
      </c>
      <c r="G205" s="250" t="str">
        <f t="shared" si="129"/>
        <v/>
      </c>
      <c r="H205" s="250" t="str">
        <f t="shared" si="129"/>
        <v/>
      </c>
      <c r="I205" s="250" t="str">
        <f t="shared" si="129"/>
        <v/>
      </c>
      <c r="J205" s="250" t="str">
        <f t="shared" si="129"/>
        <v/>
      </c>
      <c r="K205" s="250" t="str">
        <f t="shared" si="129"/>
        <v/>
      </c>
      <c r="L205" s="250" t="str">
        <f t="shared" si="129"/>
        <v/>
      </c>
      <c r="M205" s="250" t="str">
        <f t="shared" si="129"/>
        <v/>
      </c>
      <c r="N205" s="73" t="str">
        <f t="shared" ref="N205:N207" si="130">IFERROR(AVERAGEIF(B205:M205,"&lt;&gt;0"),"-")</f>
        <v>-</v>
      </c>
      <c r="O205" s="39"/>
    </row>
    <row r="206" spans="1:39" s="63" customFormat="1" ht="24" customHeight="1" x14ac:dyDescent="0.2">
      <c r="A206" s="351">
        <f>基本情報＿表紙!$J$4-1</f>
        <v>3</v>
      </c>
      <c r="B206" s="250" t="str">
        <f>IFERROR((B$85/(B10+B11)),"")</f>
        <v/>
      </c>
      <c r="C206" s="250" t="str">
        <f t="shared" ref="C206:M206" si="131">IFERROR((C$85/(C10+C11)),"")</f>
        <v/>
      </c>
      <c r="D206" s="250" t="str">
        <f t="shared" si="131"/>
        <v/>
      </c>
      <c r="E206" s="250" t="str">
        <f t="shared" si="131"/>
        <v/>
      </c>
      <c r="F206" s="250" t="str">
        <f t="shared" si="131"/>
        <v/>
      </c>
      <c r="G206" s="250" t="str">
        <f t="shared" si="131"/>
        <v/>
      </c>
      <c r="H206" s="250" t="str">
        <f t="shared" si="131"/>
        <v/>
      </c>
      <c r="I206" s="250" t="str">
        <f t="shared" si="131"/>
        <v/>
      </c>
      <c r="J206" s="250" t="str">
        <f t="shared" si="131"/>
        <v/>
      </c>
      <c r="K206" s="250" t="str">
        <f t="shared" si="131"/>
        <v/>
      </c>
      <c r="L206" s="250" t="str">
        <f t="shared" si="131"/>
        <v/>
      </c>
      <c r="M206" s="250" t="str">
        <f t="shared" si="131"/>
        <v/>
      </c>
      <c r="N206" s="73" t="str">
        <f t="shared" si="130"/>
        <v>-</v>
      </c>
      <c r="P206" s="44"/>
      <c r="Q206" s="44"/>
      <c r="R206" s="44"/>
      <c r="S206" s="44"/>
      <c r="T206" s="44"/>
      <c r="U206" s="44"/>
      <c r="V206" s="44"/>
      <c r="W206" s="44"/>
      <c r="X206" s="44"/>
      <c r="Y206" s="44"/>
      <c r="Z206" s="44"/>
      <c r="AA206" s="44"/>
      <c r="AB206" s="275"/>
      <c r="AC206" s="275"/>
      <c r="AD206" s="275"/>
      <c r="AE206" s="275"/>
      <c r="AF206" s="275"/>
      <c r="AG206" s="36" t="s">
        <v>197</v>
      </c>
      <c r="AH206" s="130"/>
    </row>
    <row r="207" spans="1:39" s="63" customFormat="1" ht="24" customHeight="1" x14ac:dyDescent="0.2">
      <c r="A207" s="351">
        <f>基本情報＿表紙!$J$4-2</f>
        <v>2</v>
      </c>
      <c r="B207" s="250" t="str">
        <f>IFERROR((B$89/(B15+B16)),"")</f>
        <v/>
      </c>
      <c r="C207" s="250" t="str">
        <f t="shared" ref="C207:M207" si="132">IFERROR((C$89/(C15+C16)),"")</f>
        <v/>
      </c>
      <c r="D207" s="250" t="str">
        <f t="shared" si="132"/>
        <v/>
      </c>
      <c r="E207" s="250" t="str">
        <f t="shared" si="132"/>
        <v/>
      </c>
      <c r="F207" s="250" t="str">
        <f t="shared" si="132"/>
        <v/>
      </c>
      <c r="G207" s="250" t="str">
        <f t="shared" si="132"/>
        <v/>
      </c>
      <c r="H207" s="250" t="str">
        <f t="shared" si="132"/>
        <v/>
      </c>
      <c r="I207" s="250" t="str">
        <f t="shared" si="132"/>
        <v/>
      </c>
      <c r="J207" s="250" t="str">
        <f t="shared" si="132"/>
        <v/>
      </c>
      <c r="K207" s="250" t="str">
        <f t="shared" si="132"/>
        <v/>
      </c>
      <c r="L207" s="250" t="str">
        <f t="shared" si="132"/>
        <v/>
      </c>
      <c r="M207" s="250" t="str">
        <f t="shared" si="132"/>
        <v/>
      </c>
      <c r="N207" s="73" t="str">
        <f t="shared" si="130"/>
        <v>-</v>
      </c>
      <c r="P207" s="44"/>
      <c r="Q207" s="44"/>
      <c r="R207" s="44"/>
      <c r="S207" s="44"/>
      <c r="T207" s="44"/>
      <c r="U207" s="44"/>
      <c r="V207" s="44"/>
      <c r="W207" s="44"/>
      <c r="X207" s="44"/>
      <c r="Y207" s="44"/>
      <c r="Z207" s="44"/>
      <c r="AA207" s="44"/>
    </row>
    <row r="208" spans="1:39" s="44" customFormat="1" ht="24" customHeight="1" x14ac:dyDescent="0.2">
      <c r="A208" s="39" t="s">
        <v>428</v>
      </c>
      <c r="B208" s="190"/>
      <c r="C208" s="190"/>
      <c r="D208" s="190"/>
      <c r="E208" s="190"/>
      <c r="F208" s="190"/>
      <c r="G208" s="190"/>
      <c r="H208" s="190"/>
      <c r="I208" s="190"/>
      <c r="J208" s="190"/>
      <c r="K208" s="190"/>
      <c r="L208" s="190"/>
      <c r="M208" s="190"/>
      <c r="O208" s="39" t="s">
        <v>436</v>
      </c>
    </row>
    <row r="209" spans="1:27" s="44" customFormat="1" ht="24" customHeight="1" x14ac:dyDescent="0.2">
      <c r="A209" s="351">
        <f>基本情報＿表紙!$J$4</f>
        <v>4</v>
      </c>
      <c r="B209" s="250" t="str">
        <f>IFERROR((B82/B8),"")</f>
        <v/>
      </c>
      <c r="C209" s="250" t="str">
        <f t="shared" ref="C209:M209" si="133">IFERROR((C82/C8),"")</f>
        <v/>
      </c>
      <c r="D209" s="250" t="str">
        <f t="shared" si="133"/>
        <v/>
      </c>
      <c r="E209" s="250" t="str">
        <f t="shared" si="133"/>
        <v/>
      </c>
      <c r="F209" s="250" t="str">
        <f t="shared" si="133"/>
        <v/>
      </c>
      <c r="G209" s="250" t="str">
        <f t="shared" si="133"/>
        <v/>
      </c>
      <c r="H209" s="250" t="str">
        <f t="shared" si="133"/>
        <v/>
      </c>
      <c r="I209" s="250" t="str">
        <f t="shared" si="133"/>
        <v/>
      </c>
      <c r="J209" s="250" t="str">
        <f t="shared" si="133"/>
        <v/>
      </c>
      <c r="K209" s="250" t="str">
        <f t="shared" si="133"/>
        <v/>
      </c>
      <c r="L209" s="250" t="str">
        <f t="shared" si="133"/>
        <v/>
      </c>
      <c r="M209" s="250" t="str">
        <f t="shared" si="133"/>
        <v/>
      </c>
      <c r="N209" s="73" t="str">
        <f t="shared" ref="N209:N211" si="134">IFERROR(AVERAGEIF(B209:M209,"&lt;&gt;0"),"-")</f>
        <v>-</v>
      </c>
    </row>
    <row r="210" spans="1:27" s="44" customFormat="1" ht="24" customHeight="1" x14ac:dyDescent="0.2">
      <c r="A210" s="351">
        <f>基本情報＿表紙!$J$4-1</f>
        <v>3</v>
      </c>
      <c r="B210" s="250" t="str">
        <f>IFERROR((B86/B13),"")</f>
        <v/>
      </c>
      <c r="C210" s="250" t="str">
        <f t="shared" ref="C210:M210" si="135">IFERROR((C86/C13),"")</f>
        <v/>
      </c>
      <c r="D210" s="250" t="str">
        <f t="shared" si="135"/>
        <v/>
      </c>
      <c r="E210" s="250" t="str">
        <f t="shared" si="135"/>
        <v/>
      </c>
      <c r="F210" s="250" t="str">
        <f t="shared" si="135"/>
        <v/>
      </c>
      <c r="G210" s="250" t="str">
        <f t="shared" si="135"/>
        <v/>
      </c>
      <c r="H210" s="250" t="str">
        <f t="shared" si="135"/>
        <v/>
      </c>
      <c r="I210" s="250" t="str">
        <f t="shared" si="135"/>
        <v/>
      </c>
      <c r="J210" s="250" t="str">
        <f t="shared" si="135"/>
        <v/>
      </c>
      <c r="K210" s="250" t="str">
        <f t="shared" si="135"/>
        <v/>
      </c>
      <c r="L210" s="250" t="str">
        <f t="shared" si="135"/>
        <v/>
      </c>
      <c r="M210" s="250" t="str">
        <f t="shared" si="135"/>
        <v/>
      </c>
      <c r="N210" s="73" t="str">
        <f t="shared" si="134"/>
        <v>-</v>
      </c>
    </row>
    <row r="211" spans="1:27" s="44" customFormat="1" ht="24" customHeight="1" x14ac:dyDescent="0.2">
      <c r="A211" s="351">
        <f>基本情報＿表紙!$J$4-2</f>
        <v>2</v>
      </c>
      <c r="B211" s="250" t="str">
        <f>IFERROR((B90/B18),"")</f>
        <v/>
      </c>
      <c r="C211" s="250" t="str">
        <f t="shared" ref="C211:M211" si="136">IFERROR((C90/C18),"")</f>
        <v/>
      </c>
      <c r="D211" s="250" t="str">
        <f t="shared" si="136"/>
        <v/>
      </c>
      <c r="E211" s="250" t="str">
        <f t="shared" si="136"/>
        <v/>
      </c>
      <c r="F211" s="250" t="str">
        <f t="shared" si="136"/>
        <v/>
      </c>
      <c r="G211" s="250" t="str">
        <f t="shared" si="136"/>
        <v/>
      </c>
      <c r="H211" s="250" t="str">
        <f t="shared" si="136"/>
        <v/>
      </c>
      <c r="I211" s="250" t="str">
        <f t="shared" si="136"/>
        <v/>
      </c>
      <c r="J211" s="250" t="str">
        <f t="shared" si="136"/>
        <v/>
      </c>
      <c r="K211" s="250" t="str">
        <f t="shared" si="136"/>
        <v/>
      </c>
      <c r="L211" s="250" t="str">
        <f t="shared" si="136"/>
        <v/>
      </c>
      <c r="M211" s="250" t="str">
        <f t="shared" si="136"/>
        <v/>
      </c>
      <c r="N211" s="73" t="str">
        <f t="shared" si="134"/>
        <v>-</v>
      </c>
    </row>
    <row r="212" spans="1:27" s="44" customFormat="1" ht="24" customHeight="1" x14ac:dyDescent="0.2">
      <c r="A212" s="39" t="s">
        <v>429</v>
      </c>
      <c r="B212" s="190"/>
      <c r="C212" s="190"/>
      <c r="D212" s="190"/>
      <c r="E212" s="190"/>
      <c r="F212" s="190"/>
      <c r="G212" s="190"/>
      <c r="H212" s="190"/>
      <c r="I212" s="190"/>
      <c r="J212" s="190"/>
      <c r="K212" s="190"/>
      <c r="L212" s="190"/>
      <c r="M212" s="190"/>
      <c r="N212" s="190"/>
      <c r="O212" s="39" t="s">
        <v>437</v>
      </c>
    </row>
    <row r="213" spans="1:27" s="44" customFormat="1" ht="24" customHeight="1" x14ac:dyDescent="0.2">
      <c r="A213" s="351">
        <f>基本情報＿表紙!$J$4</f>
        <v>4</v>
      </c>
      <c r="B213" s="250" t="str">
        <f>IFERROR((B84/B9),"")</f>
        <v/>
      </c>
      <c r="C213" s="250" t="str">
        <f t="shared" ref="C213:M213" si="137">IFERROR((C84/C9),"")</f>
        <v/>
      </c>
      <c r="D213" s="250" t="str">
        <f t="shared" si="137"/>
        <v/>
      </c>
      <c r="E213" s="250" t="str">
        <f t="shared" si="137"/>
        <v/>
      </c>
      <c r="F213" s="250" t="str">
        <f t="shared" si="137"/>
        <v/>
      </c>
      <c r="G213" s="250" t="str">
        <f t="shared" si="137"/>
        <v/>
      </c>
      <c r="H213" s="250" t="str">
        <f t="shared" si="137"/>
        <v/>
      </c>
      <c r="I213" s="250" t="str">
        <f t="shared" si="137"/>
        <v/>
      </c>
      <c r="J213" s="250" t="str">
        <f t="shared" si="137"/>
        <v/>
      </c>
      <c r="K213" s="250" t="str">
        <f t="shared" si="137"/>
        <v/>
      </c>
      <c r="L213" s="250" t="str">
        <f t="shared" si="137"/>
        <v/>
      </c>
      <c r="M213" s="250" t="str">
        <f t="shared" si="137"/>
        <v/>
      </c>
      <c r="N213" s="73" t="str">
        <f t="shared" ref="N213:N215" si="138">IFERROR(AVERAGEIF(B213:M213,"&lt;&gt;0"),"-")</f>
        <v>-</v>
      </c>
    </row>
    <row r="214" spans="1:27" s="44" customFormat="1" ht="24" customHeight="1" x14ac:dyDescent="0.2">
      <c r="A214" s="351">
        <f>基本情報＿表紙!$J$4-1</f>
        <v>3</v>
      </c>
      <c r="B214" s="250" t="str">
        <f>IFERROR((B88/B14),"")</f>
        <v/>
      </c>
      <c r="C214" s="250" t="str">
        <f t="shared" ref="C214:M214" si="139">IFERROR((C88/C14),"")</f>
        <v/>
      </c>
      <c r="D214" s="250" t="str">
        <f t="shared" si="139"/>
        <v/>
      </c>
      <c r="E214" s="250" t="str">
        <f t="shared" si="139"/>
        <v/>
      </c>
      <c r="F214" s="250" t="str">
        <f t="shared" si="139"/>
        <v/>
      </c>
      <c r="G214" s="250" t="str">
        <f t="shared" si="139"/>
        <v/>
      </c>
      <c r="H214" s="250" t="str">
        <f t="shared" si="139"/>
        <v/>
      </c>
      <c r="I214" s="250" t="str">
        <f t="shared" si="139"/>
        <v/>
      </c>
      <c r="J214" s="250" t="str">
        <f t="shared" si="139"/>
        <v/>
      </c>
      <c r="K214" s="250" t="str">
        <f t="shared" si="139"/>
        <v/>
      </c>
      <c r="L214" s="250" t="str">
        <f t="shared" si="139"/>
        <v/>
      </c>
      <c r="M214" s="250" t="str">
        <f t="shared" si="139"/>
        <v/>
      </c>
      <c r="N214" s="73" t="str">
        <f t="shared" si="138"/>
        <v>-</v>
      </c>
    </row>
    <row r="215" spans="1:27" s="44" customFormat="1" ht="24" customHeight="1" x14ac:dyDescent="0.2">
      <c r="A215" s="351">
        <f>基本情報＿表紙!$J$4-2</f>
        <v>2</v>
      </c>
      <c r="B215" s="250" t="str">
        <f>IFERROR((B92/B19),"")</f>
        <v/>
      </c>
      <c r="C215" s="250" t="str">
        <f t="shared" ref="C215:M215" si="140">IFERROR((C92/C19),"")</f>
        <v/>
      </c>
      <c r="D215" s="250" t="str">
        <f t="shared" si="140"/>
        <v/>
      </c>
      <c r="E215" s="250" t="str">
        <f t="shared" si="140"/>
        <v/>
      </c>
      <c r="F215" s="250" t="str">
        <f t="shared" si="140"/>
        <v/>
      </c>
      <c r="G215" s="250" t="str">
        <f t="shared" si="140"/>
        <v/>
      </c>
      <c r="H215" s="250" t="str">
        <f t="shared" si="140"/>
        <v/>
      </c>
      <c r="I215" s="250" t="str">
        <f t="shared" si="140"/>
        <v/>
      </c>
      <c r="J215" s="250" t="str">
        <f t="shared" si="140"/>
        <v/>
      </c>
      <c r="K215" s="250" t="str">
        <f t="shared" si="140"/>
        <v/>
      </c>
      <c r="L215" s="250" t="str">
        <f t="shared" si="140"/>
        <v/>
      </c>
      <c r="M215" s="250" t="str">
        <f t="shared" si="140"/>
        <v/>
      </c>
      <c r="N215" s="73" t="str">
        <f t="shared" si="138"/>
        <v>-</v>
      </c>
      <c r="P215" s="130"/>
      <c r="Q215" s="63"/>
    </row>
    <row r="216" spans="1:27" s="44" customFormat="1" ht="21" customHeight="1" x14ac:dyDescent="0.2">
      <c r="P216" s="130"/>
      <c r="Q216" s="63"/>
    </row>
    <row r="217" spans="1:27" s="44" customFormat="1" ht="21" customHeight="1" x14ac:dyDescent="0.2">
      <c r="L217" s="36"/>
    </row>
    <row r="218" spans="1:27" s="44" customFormat="1" ht="21" customHeight="1" x14ac:dyDescent="0.2">
      <c r="L218" s="36"/>
    </row>
    <row r="219" spans="1:27" s="44" customFormat="1" ht="21" customHeight="1" x14ac:dyDescent="0.2">
      <c r="L219" s="36"/>
    </row>
    <row r="220" spans="1:27" ht="18" customHeight="1" x14ac:dyDescent="0.2">
      <c r="L220" s="36"/>
      <c r="N220" s="44"/>
      <c r="P220" s="44"/>
      <c r="Q220" s="44"/>
      <c r="R220" s="44"/>
      <c r="S220" s="44"/>
      <c r="T220" s="44"/>
      <c r="U220" s="44"/>
      <c r="V220" s="44"/>
      <c r="W220" s="44"/>
      <c r="X220" s="44"/>
      <c r="Y220" s="44"/>
      <c r="Z220" s="44"/>
      <c r="AA220" s="44"/>
    </row>
    <row r="221" spans="1:27" ht="18" customHeight="1" x14ac:dyDescent="0.2">
      <c r="A221" s="36"/>
      <c r="B221" s="36"/>
      <c r="C221" s="36"/>
      <c r="D221" s="36"/>
      <c r="E221" s="36"/>
      <c r="F221" s="36"/>
      <c r="G221" s="36"/>
      <c r="H221" s="36"/>
      <c r="I221" s="36"/>
      <c r="J221" s="36"/>
      <c r="K221" s="36"/>
      <c r="L221" s="36"/>
      <c r="M221" s="36"/>
      <c r="N221" s="36"/>
    </row>
    <row r="222" spans="1:27" ht="18" customHeight="1" x14ac:dyDescent="0.2">
      <c r="A222" s="36"/>
      <c r="B222" s="36"/>
      <c r="C222" s="36"/>
      <c r="D222" s="36"/>
      <c r="E222" s="36"/>
      <c r="F222" s="36"/>
      <c r="G222" s="36"/>
      <c r="H222" s="36"/>
      <c r="I222" s="36"/>
      <c r="J222" s="36"/>
      <c r="K222" s="36"/>
      <c r="L222" s="36"/>
      <c r="M222" s="36"/>
      <c r="N222" s="36"/>
    </row>
    <row r="223" spans="1:27" s="44" customFormat="1" ht="18" customHeight="1" x14ac:dyDescent="0.2">
      <c r="A223" s="36"/>
      <c r="B223" s="36"/>
      <c r="C223" s="36"/>
      <c r="D223" s="36"/>
      <c r="E223" s="36"/>
      <c r="F223" s="36"/>
      <c r="G223" s="36"/>
      <c r="H223" s="36"/>
      <c r="I223" s="36"/>
      <c r="J223" s="36"/>
      <c r="K223" s="36"/>
      <c r="L223" s="36"/>
      <c r="M223" s="36"/>
      <c r="N223" s="36"/>
      <c r="P223" s="36"/>
      <c r="Q223" s="36"/>
      <c r="R223" s="36"/>
      <c r="S223" s="36"/>
      <c r="T223" s="36"/>
      <c r="U223" s="36"/>
      <c r="V223" s="36"/>
      <c r="W223" s="36"/>
      <c r="X223" s="36"/>
      <c r="Y223" s="36"/>
      <c r="Z223" s="36"/>
      <c r="AA223" s="36"/>
    </row>
    <row r="224" spans="1:27" s="44" customFormat="1" ht="18" customHeight="1" x14ac:dyDescent="0.2">
      <c r="A224" s="36"/>
      <c r="B224" s="36"/>
      <c r="C224" s="36"/>
      <c r="D224" s="36"/>
      <c r="E224" s="36"/>
      <c r="F224" s="36"/>
      <c r="G224" s="36"/>
      <c r="H224" s="36"/>
      <c r="I224" s="36"/>
      <c r="J224" s="36"/>
      <c r="K224" s="36"/>
      <c r="L224" s="36"/>
      <c r="M224" s="36"/>
      <c r="N224" s="36"/>
      <c r="P224" s="36"/>
      <c r="Q224" s="36"/>
      <c r="R224" s="36"/>
      <c r="S224" s="36"/>
      <c r="T224" s="36"/>
      <c r="U224" s="36"/>
      <c r="V224" s="36"/>
    </row>
    <row r="225" spans="1:27" s="44" customFormat="1" ht="18" customHeight="1" x14ac:dyDescent="0.2">
      <c r="A225" s="36"/>
      <c r="B225" s="36"/>
      <c r="C225" s="36"/>
      <c r="D225" s="36"/>
      <c r="E225" s="36"/>
      <c r="F225" s="36"/>
      <c r="G225" s="36"/>
      <c r="H225" s="36"/>
      <c r="I225" s="36"/>
      <c r="J225" s="36"/>
      <c r="K225" s="36"/>
      <c r="L225" s="36"/>
      <c r="M225" s="36"/>
      <c r="N225" s="36"/>
      <c r="P225" s="36"/>
      <c r="Q225" s="36"/>
      <c r="R225" s="36"/>
      <c r="S225" s="36"/>
      <c r="T225" s="36"/>
      <c r="U225" s="36"/>
      <c r="V225" s="36"/>
    </row>
    <row r="226" spans="1:27" s="44" customFormat="1" ht="18" customHeight="1" x14ac:dyDescent="0.2">
      <c r="A226" s="36"/>
      <c r="B226" s="36"/>
      <c r="C226" s="36"/>
      <c r="D226" s="36"/>
      <c r="E226" s="36"/>
      <c r="F226" s="36"/>
      <c r="G226" s="36"/>
      <c r="H226" s="36"/>
      <c r="I226" s="36"/>
      <c r="J226" s="36"/>
      <c r="K226" s="36"/>
      <c r="L226" s="36"/>
      <c r="M226" s="36"/>
      <c r="N226" s="36"/>
      <c r="P226" s="36"/>
      <c r="Q226" s="36"/>
      <c r="R226" s="36"/>
      <c r="S226" s="36"/>
      <c r="T226" s="36"/>
      <c r="U226" s="36"/>
      <c r="V226" s="36"/>
    </row>
    <row r="227" spans="1:27" s="44" customFormat="1" ht="18" customHeight="1" x14ac:dyDescent="0.2">
      <c r="A227" s="36"/>
      <c r="B227" s="36"/>
      <c r="C227" s="36"/>
      <c r="D227" s="36"/>
      <c r="E227" s="36"/>
      <c r="F227" s="36"/>
      <c r="G227" s="36"/>
      <c r="H227" s="36"/>
      <c r="I227" s="36"/>
      <c r="J227" s="36"/>
      <c r="K227" s="36"/>
      <c r="L227" s="36"/>
      <c r="M227" s="36"/>
      <c r="N227" s="36"/>
      <c r="P227" s="36"/>
      <c r="Q227" s="36"/>
      <c r="R227" s="36"/>
      <c r="S227" s="36"/>
      <c r="T227" s="36"/>
      <c r="U227" s="36"/>
      <c r="V227" s="36"/>
    </row>
    <row r="228" spans="1:27" s="44" customFormat="1" ht="18" customHeight="1" x14ac:dyDescent="0.2">
      <c r="A228" s="36"/>
      <c r="B228" s="36"/>
      <c r="C228" s="36"/>
      <c r="D228" s="36"/>
      <c r="E228" s="36"/>
      <c r="F228" s="36"/>
      <c r="G228" s="36"/>
      <c r="H228" s="36"/>
      <c r="I228" s="36"/>
      <c r="J228" s="36"/>
      <c r="K228" s="36"/>
      <c r="L228" s="36"/>
      <c r="M228" s="36"/>
      <c r="N228" s="36"/>
      <c r="P228" s="36"/>
      <c r="Q228" s="36"/>
      <c r="R228" s="36"/>
      <c r="S228" s="36"/>
      <c r="T228" s="36"/>
      <c r="U228" s="36"/>
      <c r="V228" s="36"/>
    </row>
    <row r="229" spans="1:27" s="44" customFormat="1" ht="18" customHeight="1" x14ac:dyDescent="0.2">
      <c r="A229" s="36"/>
      <c r="B229" s="36"/>
      <c r="C229" s="36"/>
      <c r="D229" s="36"/>
      <c r="E229" s="36"/>
      <c r="F229" s="36"/>
      <c r="G229" s="36"/>
      <c r="H229" s="36"/>
      <c r="I229" s="36"/>
      <c r="J229" s="36"/>
      <c r="K229" s="36"/>
      <c r="L229" s="36"/>
      <c r="M229" s="36"/>
      <c r="N229" s="36"/>
      <c r="P229" s="36"/>
      <c r="Q229" s="36"/>
      <c r="R229" s="36"/>
      <c r="S229" s="36"/>
      <c r="T229" s="36"/>
      <c r="U229" s="36"/>
      <c r="V229" s="36"/>
    </row>
    <row r="230" spans="1:27" s="44" customFormat="1" ht="18" customHeight="1" x14ac:dyDescent="0.2">
      <c r="A230" s="36"/>
      <c r="B230" s="36"/>
      <c r="C230" s="36"/>
      <c r="D230" s="36"/>
      <c r="E230" s="36"/>
      <c r="F230" s="36"/>
      <c r="G230" s="36"/>
      <c r="H230" s="36"/>
      <c r="I230" s="36"/>
      <c r="J230" s="36"/>
      <c r="K230" s="36"/>
      <c r="L230" s="36"/>
      <c r="M230" s="36"/>
      <c r="N230" s="36"/>
      <c r="P230" s="36"/>
      <c r="Q230" s="36"/>
      <c r="R230" s="36"/>
      <c r="S230" s="36"/>
      <c r="T230" s="36"/>
      <c r="U230" s="36"/>
      <c r="V230" s="36"/>
    </row>
    <row r="231" spans="1:27" s="44" customFormat="1" ht="18" customHeight="1" x14ac:dyDescent="0.2">
      <c r="A231" s="36"/>
      <c r="B231" s="36"/>
      <c r="C231" s="36"/>
      <c r="D231" s="36"/>
      <c r="E231" s="36"/>
      <c r="F231" s="36"/>
      <c r="G231" s="36"/>
      <c r="H231" s="36"/>
      <c r="I231" s="36"/>
      <c r="J231" s="36"/>
      <c r="K231" s="36"/>
      <c r="L231" s="36"/>
      <c r="M231" s="36"/>
      <c r="N231" s="36"/>
      <c r="P231" s="36"/>
      <c r="Q231" s="36"/>
      <c r="R231" s="36"/>
      <c r="S231" s="36"/>
      <c r="T231" s="36"/>
      <c r="U231" s="36"/>
      <c r="V231" s="36"/>
    </row>
    <row r="232" spans="1:27" s="44" customFormat="1" ht="18" customHeight="1" x14ac:dyDescent="0.2">
      <c r="A232" s="36"/>
      <c r="B232" s="36"/>
      <c r="C232" s="36"/>
      <c r="D232" s="36"/>
      <c r="E232" s="36"/>
      <c r="F232" s="36"/>
      <c r="G232" s="36"/>
      <c r="H232" s="36"/>
      <c r="I232" s="36"/>
      <c r="J232" s="36"/>
      <c r="K232" s="36"/>
      <c r="L232" s="36"/>
      <c r="M232" s="36"/>
      <c r="N232" s="36"/>
      <c r="P232" s="36"/>
      <c r="Q232" s="36"/>
      <c r="R232" s="36"/>
      <c r="S232" s="36"/>
      <c r="T232" s="36"/>
      <c r="U232" s="36"/>
      <c r="V232" s="36"/>
    </row>
    <row r="233" spans="1:27" s="44" customFormat="1" ht="18" customHeight="1" x14ac:dyDescent="0.2">
      <c r="A233" s="36"/>
      <c r="B233" s="36"/>
      <c r="C233" s="36"/>
      <c r="D233" s="36"/>
      <c r="E233" s="36"/>
      <c r="F233" s="36"/>
      <c r="G233" s="36"/>
      <c r="H233" s="36"/>
      <c r="I233" s="36"/>
      <c r="J233" s="36"/>
      <c r="K233" s="36"/>
      <c r="L233" s="36"/>
      <c r="M233" s="36"/>
      <c r="N233" s="36"/>
      <c r="P233" s="36"/>
      <c r="Q233" s="36"/>
      <c r="R233" s="36"/>
      <c r="S233" s="36"/>
      <c r="T233" s="36"/>
      <c r="U233" s="36"/>
      <c r="V233" s="36"/>
    </row>
    <row r="234" spans="1:27" s="44" customFormat="1" ht="18" customHeight="1" x14ac:dyDescent="0.2">
      <c r="A234" s="36"/>
      <c r="B234" s="36"/>
      <c r="C234" s="36"/>
      <c r="D234" s="36"/>
      <c r="E234" s="36"/>
      <c r="F234" s="36"/>
      <c r="G234" s="36"/>
      <c r="H234" s="36"/>
      <c r="I234" s="36"/>
      <c r="J234" s="36"/>
      <c r="K234" s="36"/>
      <c r="L234" s="36"/>
      <c r="M234" s="36"/>
      <c r="N234" s="36"/>
      <c r="P234" s="36"/>
      <c r="Q234" s="36"/>
      <c r="R234" s="36"/>
      <c r="S234" s="36"/>
      <c r="T234" s="36"/>
      <c r="U234" s="36"/>
      <c r="V234" s="36"/>
    </row>
    <row r="235" spans="1:27" s="44" customFormat="1" ht="18" customHeight="1" x14ac:dyDescent="0.2">
      <c r="A235" s="36"/>
      <c r="B235" s="36"/>
      <c r="C235" s="36"/>
      <c r="D235" s="36"/>
      <c r="E235" s="36"/>
      <c r="F235" s="36"/>
      <c r="G235" s="36"/>
      <c r="H235" s="36"/>
      <c r="I235" s="36"/>
      <c r="J235" s="36"/>
      <c r="K235" s="36"/>
      <c r="L235" s="36"/>
      <c r="M235" s="36"/>
      <c r="N235" s="36"/>
      <c r="P235" s="36"/>
      <c r="Q235" s="36"/>
      <c r="R235" s="36"/>
      <c r="S235" s="36"/>
      <c r="T235" s="36"/>
      <c r="U235" s="36"/>
      <c r="V235" s="36"/>
    </row>
    <row r="236" spans="1:27" s="44" customFormat="1" ht="18" customHeight="1" x14ac:dyDescent="0.2">
      <c r="A236" s="36"/>
      <c r="B236" s="36"/>
      <c r="C236" s="36"/>
      <c r="D236" s="36"/>
      <c r="E236" s="36"/>
      <c r="F236" s="36"/>
      <c r="G236" s="36"/>
      <c r="H236" s="36"/>
      <c r="I236" s="36"/>
      <c r="J236" s="36"/>
      <c r="K236" s="36"/>
      <c r="L236" s="36"/>
      <c r="M236" s="36"/>
      <c r="N236" s="36"/>
      <c r="P236" s="36"/>
      <c r="Q236" s="36"/>
      <c r="R236" s="36"/>
      <c r="S236" s="36"/>
      <c r="T236" s="36"/>
      <c r="U236" s="36"/>
      <c r="V236" s="36"/>
    </row>
    <row r="237" spans="1:27" s="44" customFormat="1" ht="18" customHeight="1" x14ac:dyDescent="0.2">
      <c r="A237" s="36"/>
      <c r="B237" s="36"/>
      <c r="C237" s="36"/>
      <c r="D237" s="36"/>
      <c r="E237" s="36"/>
      <c r="F237" s="36"/>
      <c r="G237" s="36"/>
      <c r="H237" s="36"/>
      <c r="I237" s="36"/>
      <c r="J237" s="36"/>
      <c r="K237" s="36"/>
      <c r="L237" s="36"/>
      <c r="M237" s="36"/>
      <c r="N237" s="36"/>
      <c r="P237" s="36"/>
      <c r="Q237" s="36"/>
      <c r="R237" s="36"/>
      <c r="S237" s="36"/>
      <c r="T237" s="36"/>
      <c r="U237" s="36"/>
      <c r="V237" s="36"/>
    </row>
    <row r="238" spans="1:27" s="44" customFormat="1" ht="18" customHeight="1" x14ac:dyDescent="0.2">
      <c r="A238" s="36"/>
      <c r="B238" s="36"/>
      <c r="C238" s="36"/>
      <c r="D238" s="36"/>
      <c r="E238" s="36"/>
      <c r="F238" s="36"/>
      <c r="G238" s="36"/>
      <c r="H238" s="36"/>
      <c r="I238" s="36"/>
      <c r="J238" s="36"/>
      <c r="K238" s="36"/>
      <c r="L238" s="36"/>
      <c r="M238" s="36"/>
      <c r="N238" s="36"/>
      <c r="P238" s="36"/>
      <c r="Q238" s="36"/>
      <c r="R238" s="36"/>
      <c r="S238" s="36"/>
      <c r="T238" s="36"/>
      <c r="U238" s="36"/>
      <c r="V238" s="36"/>
    </row>
    <row r="239" spans="1:27" s="44" customFormat="1" ht="18" customHeight="1" x14ac:dyDescent="0.2">
      <c r="A239" s="36"/>
      <c r="B239" s="36"/>
      <c r="C239" s="36"/>
      <c r="D239" s="36"/>
      <c r="E239" s="36"/>
      <c r="F239" s="36"/>
      <c r="G239" s="36"/>
      <c r="H239" s="36"/>
      <c r="I239" s="36"/>
      <c r="J239" s="36"/>
      <c r="K239" s="36"/>
      <c r="L239" s="36"/>
      <c r="M239" s="36"/>
      <c r="N239" s="36"/>
      <c r="P239" s="36"/>
      <c r="Q239" s="36"/>
      <c r="R239" s="36"/>
      <c r="S239" s="36"/>
      <c r="T239" s="36"/>
      <c r="U239" s="36"/>
      <c r="V239" s="36"/>
    </row>
    <row r="240" spans="1:27" ht="18" customHeight="1" x14ac:dyDescent="0.2">
      <c r="W240" s="44"/>
      <c r="X240" s="44"/>
      <c r="Y240" s="44"/>
      <c r="Z240" s="44"/>
      <c r="AA240" s="44"/>
    </row>
  </sheetData>
  <sheetProtection password="CAEB" sheet="1" objects="1" scenarios="1" formatCells="0"/>
  <mergeCells count="4">
    <mergeCell ref="A1:C1"/>
    <mergeCell ref="P1:Q1"/>
    <mergeCell ref="B53:C53"/>
    <mergeCell ref="I1:L1"/>
  </mergeCells>
  <phoneticPr fontId="1"/>
  <hyperlinks>
    <hyperlink ref="P1:Q1" location="目次!A1" display="目次に戻る" xr:uid="{00000000-0004-0000-0C00-000000000000}"/>
  </hyperlinks>
  <printOptions horizontalCentered="1"/>
  <pageMargins left="0.70866141732283472" right="0.70866141732283472" top="0.74803149606299213" bottom="0.74803149606299213" header="0.31496062992125984" footer="0.31496062992125984"/>
  <pageSetup paperSize="9" scale="98" orientation="landscape" verticalDpi="200" r:id="rId1"/>
  <headerFooter>
    <oddHeader>&amp;R&amp;A</oddHeader>
    <oddFooter>&amp;R訪問介護事業所　&amp;P</oddFooter>
  </headerFooter>
  <rowBreaks count="6" manualBreakCount="6">
    <brk id="29" max="13" man="1"/>
    <brk id="56" max="13" man="1"/>
    <brk id="79" max="13" man="1"/>
    <brk id="123" max="13" man="1"/>
    <brk id="149" max="13" man="1"/>
    <brk id="175" max="1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00B050"/>
  </sheetPr>
  <dimension ref="A1:Y50"/>
  <sheetViews>
    <sheetView topLeftCell="A4" zoomScale="75" zoomScaleNormal="75" zoomScaleSheetLayoutView="70" workbookViewId="0">
      <selection activeCell="W32" sqref="W32"/>
    </sheetView>
  </sheetViews>
  <sheetFormatPr defaultColWidth="9" defaultRowHeight="18" customHeight="1" x14ac:dyDescent="0.2"/>
  <cols>
    <col min="1" max="1" width="25.77734375" style="46" customWidth="1"/>
    <col min="2" max="6" width="10" style="44" customWidth="1"/>
    <col min="7" max="7" width="4.21875" style="44" customWidth="1"/>
    <col min="8" max="12" width="10" style="44" customWidth="1"/>
    <col min="13" max="13" width="5.44140625" style="44" customWidth="1"/>
    <col min="14" max="15" width="9" style="36" customWidth="1"/>
    <col min="16" max="17" width="7" style="36" customWidth="1"/>
    <col min="18" max="16384" width="9" style="36"/>
  </cols>
  <sheetData>
    <row r="1" spans="1:20" ht="22.5" customHeight="1" x14ac:dyDescent="0.2">
      <c r="A1" s="555" t="s">
        <v>58</v>
      </c>
      <c r="B1" s="555"/>
      <c r="C1" s="123"/>
      <c r="E1" s="123"/>
      <c r="F1" s="123"/>
      <c r="G1" s="565" t="str">
        <f>基本情報＿表紙!E6</f>
        <v>＊＊事業所</v>
      </c>
      <c r="H1" s="566"/>
      <c r="I1" s="566"/>
      <c r="J1" s="567"/>
      <c r="K1" s="568">
        <f>基本情報＿表紙!J4</f>
        <v>4</v>
      </c>
      <c r="L1" s="569"/>
      <c r="M1" s="487" t="s">
        <v>60</v>
      </c>
      <c r="N1" s="488"/>
    </row>
    <row r="2" spans="1:20" ht="8.25" customHeight="1" x14ac:dyDescent="0.2">
      <c r="A2" s="112"/>
      <c r="B2" s="110"/>
      <c r="C2" s="123"/>
      <c r="E2" s="123"/>
      <c r="F2" s="123"/>
      <c r="G2" s="123"/>
      <c r="H2" s="63"/>
      <c r="I2" s="106"/>
      <c r="J2" s="63"/>
      <c r="L2" s="171"/>
      <c r="M2" s="36"/>
      <c r="O2" s="3"/>
      <c r="P2" s="44"/>
      <c r="Q2" s="44"/>
    </row>
    <row r="3" spans="1:20" s="44" customFormat="1" ht="19.5" customHeight="1" x14ac:dyDescent="0.2">
      <c r="A3" s="270" t="s">
        <v>191</v>
      </c>
      <c r="B3" s="199" t="s">
        <v>26</v>
      </c>
      <c r="C3" s="164" t="s">
        <v>27</v>
      </c>
      <c r="D3" s="164" t="s">
        <v>28</v>
      </c>
      <c r="E3" s="164" t="s">
        <v>47</v>
      </c>
      <c r="F3" s="303" t="s">
        <v>20</v>
      </c>
      <c r="G3" s="123"/>
      <c r="H3" s="164" t="s">
        <v>26</v>
      </c>
      <c r="I3" s="164" t="s">
        <v>27</v>
      </c>
      <c r="J3" s="164" t="s">
        <v>28</v>
      </c>
      <c r="K3" s="164" t="s">
        <v>47</v>
      </c>
      <c r="L3" s="303" t="s">
        <v>148</v>
      </c>
      <c r="M3" s="46"/>
      <c r="N3" s="130"/>
    </row>
    <row r="4" spans="1:20" s="44" customFormat="1" ht="19.5" customHeight="1" x14ac:dyDescent="0.2">
      <c r="A4" s="201" t="s">
        <v>417</v>
      </c>
      <c r="B4" s="250">
        <f>SUM('8　集計結果＿月ベース (年度比較）'!B81:D81)</f>
        <v>0</v>
      </c>
      <c r="C4" s="250">
        <f>SUM('8　集計結果＿月ベース (年度比較）'!E81:G81)</f>
        <v>0</v>
      </c>
      <c r="D4" s="250">
        <f>SUM('8　集計結果＿月ベース (年度比較）'!H81:J81)</f>
        <v>0</v>
      </c>
      <c r="E4" s="250">
        <f>SUM('8　集計結果＿月ベース (年度比較）'!K81:M81)</f>
        <v>0</v>
      </c>
      <c r="F4" s="73">
        <f>SUM(B4:E4)</f>
        <v>0</v>
      </c>
      <c r="G4" s="284"/>
      <c r="H4" s="250">
        <f>IFERROR(AVERAGE('8　集計結果＿月ベース (年度比較）'!B81:D81),"")</f>
        <v>0</v>
      </c>
      <c r="I4" s="250">
        <f>IFERROR(AVERAGE('8　集計結果＿月ベース (年度比較）'!E81:G81),"")</f>
        <v>0</v>
      </c>
      <c r="J4" s="250">
        <f>IFERROR(AVERAGE('8　集計結果＿月ベース (年度比較）'!H81:J81),"")</f>
        <v>0</v>
      </c>
      <c r="K4" s="250">
        <f>IFERROR(AVERAGE('8　集計結果＿月ベース (年度比較）'!K81:M81),"")</f>
        <v>0</v>
      </c>
      <c r="L4" s="140">
        <f>IFERROR(AVERAGE(H4:K4),"")</f>
        <v>0</v>
      </c>
      <c r="M4" s="46"/>
      <c r="N4" s="173"/>
    </row>
    <row r="5" spans="1:20" s="44" customFormat="1" ht="19.5" customHeight="1" x14ac:dyDescent="0.2">
      <c r="A5" s="33" t="s">
        <v>418</v>
      </c>
      <c r="B5" s="250">
        <f>SUM('8　集計結果＿月ベース (年度比較）'!B82:D82)</f>
        <v>0</v>
      </c>
      <c r="C5" s="250">
        <f>SUM('8　集計結果＿月ベース (年度比較）'!E82:G82)</f>
        <v>0</v>
      </c>
      <c r="D5" s="250">
        <f>SUM('8　集計結果＿月ベース (年度比較）'!H82:J82)</f>
        <v>0</v>
      </c>
      <c r="E5" s="250">
        <f>SUM('8　集計結果＿月ベース (年度比較）'!K82:M82)</f>
        <v>0</v>
      </c>
      <c r="F5" s="73">
        <f t="shared" ref="F5:F15" si="0">SUM(B5:E5)</f>
        <v>0</v>
      </c>
      <c r="G5" s="284"/>
      <c r="H5" s="250">
        <f>IFERROR(AVERAGE('8　集計結果＿月ベース (年度比較）'!B82:D82),"")</f>
        <v>0</v>
      </c>
      <c r="I5" s="250">
        <f>IFERROR(AVERAGE('8　集計結果＿月ベース (年度比較）'!E82:G82),"")</f>
        <v>0</v>
      </c>
      <c r="J5" s="250">
        <f>IFERROR(AVERAGE('8　集計結果＿月ベース (年度比較）'!H82:J82),"")</f>
        <v>0</v>
      </c>
      <c r="K5" s="250">
        <f>IFERROR(AVERAGE('8　集計結果＿月ベース (年度比較）'!K82:M82),"")</f>
        <v>0</v>
      </c>
      <c r="L5" s="140">
        <f t="shared" ref="L5:L15" si="1">IFERROR(AVERAGE(H5:K5),"")</f>
        <v>0</v>
      </c>
      <c r="M5" s="46"/>
    </row>
    <row r="6" spans="1:20" s="44" customFormat="1" ht="19.5" customHeight="1" x14ac:dyDescent="0.2">
      <c r="A6" s="33" t="s">
        <v>402</v>
      </c>
      <c r="B6" s="250">
        <f>SUM('8　集計結果＿月ベース (年度比較）'!B83:D83)</f>
        <v>0</v>
      </c>
      <c r="C6" s="250">
        <f>SUM('8　集計結果＿月ベース (年度比較）'!E83:G83)</f>
        <v>0</v>
      </c>
      <c r="D6" s="250">
        <f>SUM('8　集計結果＿月ベース (年度比較）'!H83:J83)</f>
        <v>0</v>
      </c>
      <c r="E6" s="250">
        <f>SUM('8　集計結果＿月ベース (年度比較）'!K83:M83)</f>
        <v>0</v>
      </c>
      <c r="F6" s="73">
        <f t="shared" si="0"/>
        <v>0</v>
      </c>
      <c r="G6" s="284"/>
      <c r="H6" s="250">
        <f>IFERROR(AVERAGE('8　集計結果＿月ベース (年度比較）'!B83:D83),"")</f>
        <v>0</v>
      </c>
      <c r="I6" s="250">
        <f>IFERROR(AVERAGE('8　集計結果＿月ベース (年度比較）'!E83:G83),"")</f>
        <v>0</v>
      </c>
      <c r="J6" s="250">
        <f>IFERROR(AVERAGE('8　集計結果＿月ベース (年度比較）'!H83:J83),"")</f>
        <v>0</v>
      </c>
      <c r="K6" s="250">
        <f>IFERROR(AVERAGE('8　集計結果＿月ベース (年度比較）'!K83:M83),"")</f>
        <v>0</v>
      </c>
      <c r="L6" s="140">
        <f t="shared" si="1"/>
        <v>0</v>
      </c>
      <c r="M6" s="46"/>
    </row>
    <row r="7" spans="1:20" s="44" customFormat="1" ht="19.5" customHeight="1" x14ac:dyDescent="0.2">
      <c r="A7" s="382">
        <f>基本情報＿表紙!$J$4</f>
        <v>4</v>
      </c>
      <c r="B7" s="73">
        <f>SUM('8　集計結果＿月ベース (年度比較）'!B84:D84)</f>
        <v>0</v>
      </c>
      <c r="C7" s="73">
        <f>SUM('8　集計結果＿月ベース (年度比較）'!E84:G84)</f>
        <v>0</v>
      </c>
      <c r="D7" s="73">
        <f>SUM('8　集計結果＿月ベース (年度比較）'!H84:J84)</f>
        <v>0</v>
      </c>
      <c r="E7" s="73">
        <f>SUM('8　集計結果＿月ベース (年度比較）'!K84:M84)</f>
        <v>0</v>
      </c>
      <c r="F7" s="73">
        <f t="shared" si="0"/>
        <v>0</v>
      </c>
      <c r="G7" s="284"/>
      <c r="H7" s="73">
        <f>IFERROR(AVERAGE('8　集計結果＿月ベース (年度比較）'!B84:D84),"")</f>
        <v>0</v>
      </c>
      <c r="I7" s="73">
        <f>IFERROR(AVERAGE('8　集計結果＿月ベース (年度比較）'!E84:G84),"")</f>
        <v>0</v>
      </c>
      <c r="J7" s="73">
        <f>IFERROR(AVERAGE('8　集計結果＿月ベース (年度比較）'!H84:J84),"")</f>
        <v>0</v>
      </c>
      <c r="K7" s="73">
        <f>IFERROR(AVERAGE('8　集計結果＿月ベース (年度比較）'!K84:M84),"")</f>
        <v>0</v>
      </c>
      <c r="L7" s="140">
        <f t="shared" si="1"/>
        <v>0</v>
      </c>
      <c r="M7" s="106"/>
      <c r="O7" s="63"/>
      <c r="P7" s="63"/>
      <c r="Q7" s="63"/>
      <c r="R7" s="63"/>
      <c r="S7" s="63"/>
      <c r="T7" s="63"/>
    </row>
    <row r="8" spans="1:20" s="44" customFormat="1" ht="19.5" customHeight="1" x14ac:dyDescent="0.2">
      <c r="A8" s="201" t="s">
        <v>417</v>
      </c>
      <c r="B8" s="250">
        <f>SUM('8　集計結果＿月ベース (年度比較）'!B85:D85)</f>
        <v>0</v>
      </c>
      <c r="C8" s="250">
        <f>SUM('8　集計結果＿月ベース (年度比較）'!E85:G85)</f>
        <v>0</v>
      </c>
      <c r="D8" s="250">
        <f>SUM('8　集計結果＿月ベース (年度比較）'!H85:J85)</f>
        <v>0</v>
      </c>
      <c r="E8" s="250">
        <f>SUM('8　集計結果＿月ベース (年度比較）'!K85:M85)</f>
        <v>0</v>
      </c>
      <c r="F8" s="73">
        <f t="shared" si="0"/>
        <v>0</v>
      </c>
      <c r="G8" s="284"/>
      <c r="H8" s="250" t="str">
        <f>IFERROR(AVERAGE('8　集計結果＿月ベース (年度比較）'!B85:D85),"")</f>
        <v/>
      </c>
      <c r="I8" s="250" t="str">
        <f>IFERROR(AVERAGE('8　集計結果＿月ベース (年度比較）'!E85:G85),"")</f>
        <v/>
      </c>
      <c r="J8" s="250" t="str">
        <f>IFERROR(AVERAGE('8　集計結果＿月ベース (年度比較）'!H85:J85),"")</f>
        <v/>
      </c>
      <c r="K8" s="250" t="str">
        <f>IFERROR(AVERAGE('8　集計結果＿月ベース (年度比較）'!K85:M85),"")</f>
        <v/>
      </c>
      <c r="L8" s="140" t="str">
        <f t="shared" si="1"/>
        <v/>
      </c>
      <c r="M8" s="68"/>
      <c r="Q8" s="36"/>
      <c r="S8" s="63"/>
      <c r="T8" s="63"/>
    </row>
    <row r="9" spans="1:20" s="44" customFormat="1" ht="19.5" customHeight="1" x14ac:dyDescent="0.2">
      <c r="A9" s="33" t="s">
        <v>418</v>
      </c>
      <c r="B9" s="250">
        <f>SUM('8　集計結果＿月ベース (年度比較）'!B86:D86)</f>
        <v>0</v>
      </c>
      <c r="C9" s="250">
        <f>SUM('8　集計結果＿月ベース (年度比較）'!E86:G86)</f>
        <v>0</v>
      </c>
      <c r="D9" s="250">
        <f>SUM('8　集計結果＿月ベース (年度比較）'!H86:J86)</f>
        <v>0</v>
      </c>
      <c r="E9" s="250">
        <f>SUM('8　集計結果＿月ベース (年度比較）'!K86:M86)</f>
        <v>0</v>
      </c>
      <c r="F9" s="73">
        <f t="shared" si="0"/>
        <v>0</v>
      </c>
      <c r="G9" s="284"/>
      <c r="H9" s="250" t="str">
        <f>IFERROR(AVERAGE('8　集計結果＿月ベース (年度比較）'!B86:D86),"")</f>
        <v/>
      </c>
      <c r="I9" s="250" t="str">
        <f>IFERROR(AVERAGE('8　集計結果＿月ベース (年度比較）'!E86:G86),"")</f>
        <v/>
      </c>
      <c r="J9" s="250" t="str">
        <f>IFERROR(AVERAGE('8　集計結果＿月ベース (年度比較）'!H86:J86),"")</f>
        <v/>
      </c>
      <c r="K9" s="250" t="str">
        <f>IFERROR(AVERAGE('8　集計結果＿月ベース (年度比較）'!K86:M86),"")</f>
        <v/>
      </c>
      <c r="L9" s="140" t="str">
        <f t="shared" si="1"/>
        <v/>
      </c>
      <c r="M9" s="46"/>
      <c r="O9" s="570"/>
      <c r="P9" s="571"/>
      <c r="Q9" s="571"/>
      <c r="R9" s="36"/>
    </row>
    <row r="10" spans="1:20" s="44" customFormat="1" ht="19.5" customHeight="1" x14ac:dyDescent="0.2">
      <c r="A10" s="33" t="s">
        <v>402</v>
      </c>
      <c r="B10" s="250">
        <f>SUM('8　集計結果＿月ベース (年度比較）'!B87:D87)</f>
        <v>0</v>
      </c>
      <c r="C10" s="250">
        <f>SUM('8　集計結果＿月ベース (年度比較）'!E87:G87)</f>
        <v>0</v>
      </c>
      <c r="D10" s="250">
        <f>SUM('8　集計結果＿月ベース (年度比較）'!H87:J87)</f>
        <v>0</v>
      </c>
      <c r="E10" s="250">
        <f>SUM('8　集計結果＿月ベース (年度比較）'!K87:M87)</f>
        <v>0</v>
      </c>
      <c r="F10" s="73">
        <f t="shared" si="0"/>
        <v>0</v>
      </c>
      <c r="G10" s="284"/>
      <c r="H10" s="250" t="str">
        <f>IFERROR(AVERAGE('8　集計結果＿月ベース (年度比較）'!B87:D87),"")</f>
        <v/>
      </c>
      <c r="I10" s="250" t="str">
        <f>IFERROR(AVERAGE('8　集計結果＿月ベース (年度比較）'!E87:G87),"")</f>
        <v/>
      </c>
      <c r="J10" s="250" t="str">
        <f>IFERROR(AVERAGE('8　集計結果＿月ベース (年度比較）'!H87:J87),"")</f>
        <v/>
      </c>
      <c r="K10" s="250" t="str">
        <f>IFERROR(AVERAGE('8　集計結果＿月ベース (年度比較）'!K87:M87),"")</f>
        <v/>
      </c>
      <c r="L10" s="140" t="str">
        <f t="shared" si="1"/>
        <v/>
      </c>
      <c r="S10" s="63"/>
      <c r="T10" s="63"/>
    </row>
    <row r="11" spans="1:20" s="44" customFormat="1" ht="19.5" customHeight="1" x14ac:dyDescent="0.2">
      <c r="A11" s="382">
        <f>基本情報＿表紙!$J$4-1</f>
        <v>3</v>
      </c>
      <c r="B11" s="73">
        <f>SUM('8　集計結果＿月ベース (年度比較）'!B88:D88)</f>
        <v>0</v>
      </c>
      <c r="C11" s="73">
        <f>SUM('8　集計結果＿月ベース (年度比較）'!E88:G88)</f>
        <v>0</v>
      </c>
      <c r="D11" s="73">
        <f>SUM('8　集計結果＿月ベース (年度比較）'!H88:J88)</f>
        <v>0</v>
      </c>
      <c r="E11" s="73">
        <f>SUM('8　集計結果＿月ベース (年度比較）'!K88:M88)</f>
        <v>0</v>
      </c>
      <c r="F11" s="73">
        <f t="shared" si="0"/>
        <v>0</v>
      </c>
      <c r="G11" s="284"/>
      <c r="H11" s="73">
        <f>IFERROR(AVERAGE('8　集計結果＿月ベース (年度比較）'!B88:D88),"")</f>
        <v>0</v>
      </c>
      <c r="I11" s="73">
        <f>IFERROR(AVERAGE('8　集計結果＿月ベース (年度比較）'!E88:G88),"")</f>
        <v>0</v>
      </c>
      <c r="J11" s="73">
        <f>IFERROR(AVERAGE('8　集計結果＿月ベース (年度比較）'!H88:J88),"")</f>
        <v>0</v>
      </c>
      <c r="K11" s="73">
        <f>IFERROR(AVERAGE('8　集計結果＿月ベース (年度比較）'!K88:M88),"")</f>
        <v>0</v>
      </c>
      <c r="L11" s="73">
        <f t="shared" si="1"/>
        <v>0</v>
      </c>
    </row>
    <row r="12" spans="1:20" s="44" customFormat="1" ht="19.5" customHeight="1" x14ac:dyDescent="0.2">
      <c r="A12" s="201" t="s">
        <v>417</v>
      </c>
      <c r="B12" s="250">
        <f>SUM('8　集計結果＿月ベース (年度比較）'!B89:D89)</f>
        <v>0</v>
      </c>
      <c r="C12" s="250">
        <f>SUM('8　集計結果＿月ベース (年度比較）'!E89:G89)</f>
        <v>0</v>
      </c>
      <c r="D12" s="250">
        <f>SUM('8　集計結果＿月ベース (年度比較）'!H89:J89)</f>
        <v>0</v>
      </c>
      <c r="E12" s="250">
        <f>SUM('8　集計結果＿月ベース (年度比較）'!K89:M89)</f>
        <v>0</v>
      </c>
      <c r="F12" s="73">
        <f t="shared" si="0"/>
        <v>0</v>
      </c>
      <c r="G12" s="284"/>
      <c r="H12" s="250" t="str">
        <f>IFERROR(AVERAGE('8　集計結果＿月ベース (年度比較）'!B89:D89),"")</f>
        <v/>
      </c>
      <c r="I12" s="250" t="str">
        <f>IFERROR(AVERAGE('8　集計結果＿月ベース (年度比較）'!E89:G89),"")</f>
        <v/>
      </c>
      <c r="J12" s="250" t="str">
        <f>IFERROR(AVERAGE('8　集計結果＿月ベース (年度比較）'!H89:J89),"")</f>
        <v/>
      </c>
      <c r="K12" s="250" t="str">
        <f>IFERROR(AVERAGE('8　集計結果＿月ベース (年度比較）'!K89:M89),"")</f>
        <v/>
      </c>
      <c r="L12" s="140" t="str">
        <f t="shared" si="1"/>
        <v/>
      </c>
      <c r="M12" s="68"/>
      <c r="Q12" s="36"/>
      <c r="T12" s="63"/>
    </row>
    <row r="13" spans="1:20" s="44" customFormat="1" ht="19.5" customHeight="1" x14ac:dyDescent="0.2">
      <c r="A13" s="33" t="s">
        <v>418</v>
      </c>
      <c r="B13" s="250">
        <f>SUM('8　集計結果＿月ベース (年度比較）'!B90:D90)</f>
        <v>0</v>
      </c>
      <c r="C13" s="250">
        <f>SUM('8　集計結果＿月ベース (年度比較）'!E90:G90)</f>
        <v>0</v>
      </c>
      <c r="D13" s="250">
        <f>SUM('8　集計結果＿月ベース (年度比較）'!H90:J90)</f>
        <v>0</v>
      </c>
      <c r="E13" s="250">
        <f>SUM('8　集計結果＿月ベース (年度比較）'!K90:M90)</f>
        <v>0</v>
      </c>
      <c r="F13" s="73">
        <f t="shared" si="0"/>
        <v>0</v>
      </c>
      <c r="G13" s="284"/>
      <c r="H13" s="250" t="str">
        <f>IFERROR(AVERAGE('8　集計結果＿月ベース (年度比較）'!B90:D90),"")</f>
        <v/>
      </c>
      <c r="I13" s="250" t="str">
        <f>IFERROR(AVERAGE('8　集計結果＿月ベース (年度比較）'!E90:G90),"")</f>
        <v/>
      </c>
      <c r="J13" s="250" t="str">
        <f>IFERROR(AVERAGE('8　集計結果＿月ベース (年度比較）'!H90:J90),"")</f>
        <v/>
      </c>
      <c r="K13" s="250" t="str">
        <f>IFERROR(AVERAGE('8　集計結果＿月ベース (年度比較）'!K90:M90),"")</f>
        <v/>
      </c>
      <c r="L13" s="140" t="str">
        <f t="shared" si="1"/>
        <v/>
      </c>
      <c r="M13" s="46"/>
      <c r="O13" s="570"/>
      <c r="P13" s="571"/>
      <c r="Q13" s="571"/>
      <c r="R13" s="36"/>
      <c r="T13" s="63"/>
    </row>
    <row r="14" spans="1:20" s="44" customFormat="1" ht="19.5" customHeight="1" x14ac:dyDescent="0.2">
      <c r="A14" s="33" t="s">
        <v>402</v>
      </c>
      <c r="B14" s="250">
        <f>SUM('8　集計結果＿月ベース (年度比較）'!B91:D91)</f>
        <v>0</v>
      </c>
      <c r="C14" s="250">
        <f>SUM('8　集計結果＿月ベース (年度比較）'!E91:G91)</f>
        <v>0</v>
      </c>
      <c r="D14" s="250">
        <f>SUM('8　集計結果＿月ベース (年度比較）'!H91:J91)</f>
        <v>0</v>
      </c>
      <c r="E14" s="250">
        <f>SUM('8　集計結果＿月ベース (年度比較）'!K91:M91)</f>
        <v>0</v>
      </c>
      <c r="F14" s="73">
        <f t="shared" si="0"/>
        <v>0</v>
      </c>
      <c r="G14" s="284"/>
      <c r="H14" s="250" t="str">
        <f>IFERROR(AVERAGE('8　集計結果＿月ベース (年度比較）'!B91:D91),"")</f>
        <v/>
      </c>
      <c r="I14" s="250" t="str">
        <f>IFERROR(AVERAGE('8　集計結果＿月ベース (年度比較）'!E91:G91),"")</f>
        <v/>
      </c>
      <c r="J14" s="250" t="str">
        <f>IFERROR(AVERAGE('8　集計結果＿月ベース (年度比較）'!H91:J91),"")</f>
        <v/>
      </c>
      <c r="K14" s="250" t="str">
        <f>IFERROR(AVERAGE('8　集計結果＿月ベース (年度比較）'!K91:M91),"")</f>
        <v/>
      </c>
      <c r="L14" s="140" t="str">
        <f t="shared" si="1"/>
        <v/>
      </c>
      <c r="S14" s="63"/>
      <c r="T14" s="63"/>
    </row>
    <row r="15" spans="1:20" s="44" customFormat="1" ht="19.5" customHeight="1" x14ac:dyDescent="0.2">
      <c r="A15" s="382">
        <f>基本情報＿表紙!$J$4-2</f>
        <v>2</v>
      </c>
      <c r="B15" s="73">
        <f>SUM('8　集計結果＿月ベース (年度比較）'!B92:D92)</f>
        <v>0</v>
      </c>
      <c r="C15" s="73">
        <f>SUM('8　集計結果＿月ベース (年度比較）'!E92:G92)</f>
        <v>0</v>
      </c>
      <c r="D15" s="73">
        <f>SUM('8　集計結果＿月ベース (年度比較）'!H92:J92)</f>
        <v>0</v>
      </c>
      <c r="E15" s="73">
        <f>SUM('8　集計結果＿月ベース (年度比較）'!K92:M92)</f>
        <v>0</v>
      </c>
      <c r="F15" s="73">
        <f t="shared" si="0"/>
        <v>0</v>
      </c>
      <c r="G15" s="284"/>
      <c r="H15" s="73">
        <f>IFERROR(AVERAGE('8　集計結果＿月ベース (年度比較）'!B92:D92),"")</f>
        <v>0</v>
      </c>
      <c r="I15" s="73">
        <f>IFERROR(AVERAGE('8　集計結果＿月ベース (年度比較）'!E92:G92),"")</f>
        <v>0</v>
      </c>
      <c r="J15" s="73">
        <f>IFERROR(AVERAGE('8　集計結果＿月ベース (年度比較）'!H92:J92),"")</f>
        <v>0</v>
      </c>
      <c r="K15" s="73">
        <f>IFERROR(AVERAGE('8　集計結果＿月ベース (年度比較）'!K92:M92),"")</f>
        <v>0</v>
      </c>
      <c r="L15" s="73">
        <f t="shared" si="1"/>
        <v>0</v>
      </c>
      <c r="N15" s="63"/>
      <c r="O15" s="63"/>
      <c r="P15" s="63"/>
      <c r="Q15" s="63"/>
      <c r="R15" s="63"/>
      <c r="S15" s="63"/>
      <c r="T15" s="63"/>
    </row>
    <row r="16" spans="1:20" s="44" customFormat="1" ht="20.25" customHeight="1" x14ac:dyDescent="0.2">
      <c r="A16" s="121"/>
      <c r="B16" s="126"/>
      <c r="C16" s="126"/>
      <c r="D16" s="126"/>
      <c r="E16" s="126"/>
      <c r="F16" s="126"/>
      <c r="G16" s="126"/>
      <c r="H16" s="126"/>
      <c r="I16" s="126"/>
      <c r="J16" s="126"/>
      <c r="K16" s="126"/>
      <c r="L16" s="126"/>
      <c r="M16" s="63"/>
      <c r="N16" s="63"/>
      <c r="O16" s="63"/>
      <c r="P16" s="63"/>
      <c r="Q16" s="63"/>
      <c r="R16" s="63"/>
      <c r="S16" s="63"/>
      <c r="T16" s="63"/>
    </row>
    <row r="17" spans="1:25" s="418" customFormat="1" ht="20.25" customHeight="1" x14ac:dyDescent="0.2">
      <c r="A17" s="121"/>
      <c r="B17" s="126"/>
      <c r="C17" s="126"/>
      <c r="D17" s="126"/>
      <c r="E17" s="126"/>
      <c r="F17" s="126"/>
      <c r="G17" s="126"/>
      <c r="H17" s="126"/>
      <c r="I17" s="126"/>
      <c r="J17" s="126"/>
      <c r="K17" s="126"/>
      <c r="L17" s="126"/>
      <c r="M17" s="63"/>
      <c r="N17" s="63"/>
      <c r="O17" s="63"/>
      <c r="P17" s="63"/>
      <c r="Q17" s="63"/>
      <c r="R17" s="63"/>
      <c r="S17" s="63"/>
      <c r="T17" s="63"/>
    </row>
    <row r="18" spans="1:25" s="44" customFormat="1" ht="20.25" customHeight="1" x14ac:dyDescent="0.2">
      <c r="A18" s="121"/>
      <c r="B18" s="126"/>
      <c r="C18" s="126"/>
      <c r="D18" s="126"/>
      <c r="E18" s="126"/>
      <c r="F18" s="126"/>
      <c r="G18" s="126"/>
      <c r="H18" s="126"/>
      <c r="I18" s="126"/>
      <c r="J18" s="126"/>
      <c r="K18" s="126"/>
      <c r="L18" s="126"/>
      <c r="M18" s="63"/>
      <c r="N18" s="63"/>
      <c r="O18" s="63"/>
      <c r="P18" s="63"/>
      <c r="Q18" s="63"/>
      <c r="R18" s="63"/>
      <c r="S18" s="63"/>
      <c r="T18" s="63"/>
    </row>
    <row r="19" spans="1:25" s="44" customFormat="1" ht="20.25" customHeight="1" x14ac:dyDescent="0.2">
      <c r="A19" s="121"/>
      <c r="B19" s="126"/>
      <c r="C19" s="126"/>
      <c r="D19" s="126"/>
      <c r="E19" s="126"/>
      <c r="F19" s="126"/>
      <c r="G19" s="126"/>
      <c r="H19" s="126"/>
      <c r="I19" s="126"/>
      <c r="J19" s="126"/>
      <c r="K19" s="126"/>
      <c r="L19" s="126"/>
      <c r="M19" s="63"/>
      <c r="N19" s="63"/>
      <c r="O19" s="63"/>
      <c r="P19" s="63"/>
      <c r="Q19" s="63"/>
      <c r="R19" s="63"/>
      <c r="S19" s="63"/>
      <c r="T19" s="63"/>
    </row>
    <row r="20" spans="1:25" s="44" customFormat="1" ht="20.25" customHeight="1" x14ac:dyDescent="0.2">
      <c r="A20" s="121"/>
      <c r="B20" s="126"/>
      <c r="C20" s="126"/>
      <c r="D20" s="126"/>
      <c r="E20" s="126"/>
      <c r="F20" s="126"/>
      <c r="G20" s="126"/>
      <c r="H20" s="126"/>
      <c r="I20" s="126"/>
      <c r="J20" s="126"/>
      <c r="K20" s="126"/>
      <c r="L20" s="126"/>
      <c r="M20" s="63"/>
      <c r="N20" s="63"/>
      <c r="O20" s="63"/>
      <c r="P20" s="63"/>
      <c r="Q20" s="63"/>
      <c r="R20" s="63"/>
      <c r="S20" s="63"/>
      <c r="T20" s="63"/>
    </row>
    <row r="21" spans="1:25" s="44" customFormat="1" ht="20.25" customHeight="1" x14ac:dyDescent="0.2">
      <c r="A21" s="121"/>
      <c r="B21" s="126"/>
      <c r="C21" s="126"/>
      <c r="D21" s="126"/>
      <c r="E21" s="126"/>
      <c r="F21" s="126"/>
      <c r="G21" s="126"/>
      <c r="H21" s="126"/>
      <c r="I21" s="126"/>
      <c r="J21" s="126"/>
      <c r="K21" s="126"/>
      <c r="L21" s="126"/>
      <c r="M21" s="63"/>
      <c r="N21" s="63"/>
      <c r="O21" s="63"/>
      <c r="P21" s="63"/>
      <c r="Q21" s="63"/>
      <c r="R21" s="63"/>
      <c r="S21" s="63"/>
      <c r="T21" s="63"/>
    </row>
    <row r="22" spans="1:25" s="44" customFormat="1" ht="20.25" customHeight="1" x14ac:dyDescent="0.2">
      <c r="A22" s="121"/>
      <c r="B22" s="126"/>
      <c r="C22" s="126"/>
      <c r="D22" s="126"/>
      <c r="E22" s="126"/>
      <c r="F22" s="126"/>
      <c r="G22" s="126"/>
      <c r="H22" s="126"/>
      <c r="I22" s="126"/>
      <c r="J22" s="126"/>
      <c r="K22" s="126"/>
      <c r="L22" s="126"/>
      <c r="M22" s="63"/>
      <c r="N22" s="63"/>
      <c r="O22" s="63"/>
      <c r="P22" s="63"/>
      <c r="Q22" s="63"/>
      <c r="R22" s="63"/>
      <c r="S22" s="63"/>
      <c r="T22" s="63"/>
    </row>
    <row r="23" spans="1:25" s="44" customFormat="1" ht="20.25" customHeight="1" x14ac:dyDescent="0.2">
      <c r="A23" s="121"/>
      <c r="B23" s="126"/>
      <c r="C23" s="126"/>
      <c r="D23" s="126"/>
      <c r="E23" s="126"/>
      <c r="F23" s="126"/>
      <c r="G23" s="126"/>
      <c r="H23" s="126"/>
      <c r="I23" s="126"/>
      <c r="J23" s="126"/>
      <c r="K23" s="126"/>
      <c r="L23" s="126"/>
      <c r="M23" s="63"/>
      <c r="N23" s="63"/>
      <c r="O23" s="63"/>
      <c r="P23" s="63"/>
      <c r="Q23" s="63"/>
      <c r="R23" s="63"/>
      <c r="S23" s="63"/>
      <c r="T23" s="63"/>
    </row>
    <row r="24" spans="1:25" s="44" customFormat="1" ht="20.25" customHeight="1" x14ac:dyDescent="0.2">
      <c r="A24" s="121"/>
      <c r="B24" s="126"/>
      <c r="C24" s="126"/>
      <c r="D24" s="126"/>
      <c r="E24" s="126"/>
      <c r="F24" s="126"/>
      <c r="G24" s="126"/>
      <c r="H24" s="126"/>
      <c r="I24" s="126"/>
      <c r="J24" s="126"/>
      <c r="K24" s="126"/>
      <c r="L24" s="126"/>
      <c r="M24" s="63"/>
      <c r="N24" s="63"/>
      <c r="O24" s="63"/>
      <c r="P24" s="63"/>
      <c r="Q24" s="63"/>
      <c r="R24" s="63"/>
      <c r="S24" s="63"/>
      <c r="T24" s="63"/>
    </row>
    <row r="25" spans="1:25" s="44" customFormat="1" ht="20.25" customHeight="1" x14ac:dyDescent="0.2">
      <c r="A25" s="121"/>
      <c r="B25" s="126"/>
      <c r="C25" s="126"/>
      <c r="D25" s="126"/>
      <c r="E25" s="126"/>
      <c r="F25" s="126"/>
      <c r="G25" s="126"/>
      <c r="H25" s="126"/>
      <c r="I25" s="126"/>
      <c r="J25" s="126"/>
      <c r="K25" s="126"/>
      <c r="L25" s="126"/>
      <c r="M25" s="63"/>
      <c r="N25" s="63"/>
      <c r="O25" s="63"/>
      <c r="P25" s="63"/>
      <c r="Q25" s="63"/>
      <c r="R25" s="63"/>
      <c r="S25" s="63"/>
      <c r="T25" s="63"/>
    </row>
    <row r="26" spans="1:25" s="44" customFormat="1" ht="20.25" customHeight="1" x14ac:dyDescent="0.2">
      <c r="A26" s="121"/>
      <c r="B26" s="126"/>
      <c r="C26" s="126"/>
      <c r="D26" s="126"/>
      <c r="E26" s="126"/>
      <c r="F26" s="126"/>
      <c r="G26" s="126"/>
      <c r="H26" s="126"/>
      <c r="I26" s="126"/>
      <c r="J26" s="126"/>
      <c r="K26" s="126"/>
      <c r="L26" s="126"/>
      <c r="M26" s="63"/>
      <c r="N26" s="63"/>
      <c r="O26" s="63"/>
      <c r="P26" s="63"/>
      <c r="Q26" s="63"/>
      <c r="R26" s="63"/>
      <c r="S26" s="63"/>
      <c r="T26" s="63"/>
    </row>
    <row r="27" spans="1:25" s="44" customFormat="1" ht="21" customHeight="1" x14ac:dyDescent="0.2">
      <c r="A27" s="46"/>
      <c r="N27" s="36"/>
    </row>
    <row r="28" spans="1:25" s="44" customFormat="1" ht="21" customHeight="1" x14ac:dyDescent="0.2">
      <c r="A28" s="46"/>
      <c r="N28" s="36"/>
    </row>
    <row r="29" spans="1:25" s="44" customFormat="1" ht="21" customHeight="1" x14ac:dyDescent="0.2">
      <c r="A29" s="46"/>
      <c r="B29" s="36"/>
      <c r="C29" s="36"/>
      <c r="D29" s="36"/>
      <c r="E29" s="36"/>
      <c r="F29" s="36"/>
      <c r="N29" s="36"/>
    </row>
    <row r="30" spans="1:25" ht="18" customHeight="1" x14ac:dyDescent="0.2">
      <c r="A30" s="39"/>
      <c r="B30" s="36"/>
      <c r="C30" s="36"/>
      <c r="D30" s="36"/>
      <c r="E30" s="36"/>
      <c r="F30" s="36"/>
      <c r="G30" s="36"/>
      <c r="H30" s="36"/>
      <c r="I30" s="36"/>
      <c r="J30" s="36"/>
      <c r="K30" s="36"/>
      <c r="L30" s="36"/>
      <c r="O30" s="44"/>
      <c r="P30" s="44"/>
      <c r="Q30" s="44"/>
      <c r="R30" s="44"/>
      <c r="S30" s="44"/>
      <c r="T30" s="44"/>
      <c r="U30" s="44"/>
      <c r="V30" s="44"/>
      <c r="W30" s="44"/>
      <c r="X30" s="44"/>
      <c r="Y30" s="44"/>
    </row>
    <row r="31" spans="1:25" ht="18" customHeight="1" x14ac:dyDescent="0.2">
      <c r="A31" s="39"/>
      <c r="B31" s="36"/>
      <c r="C31" s="36"/>
      <c r="D31" s="36"/>
      <c r="E31" s="36"/>
      <c r="F31" s="36"/>
      <c r="G31" s="36"/>
      <c r="H31" s="36"/>
      <c r="I31" s="36"/>
      <c r="J31" s="36"/>
      <c r="K31" s="36"/>
      <c r="L31" s="36"/>
    </row>
    <row r="32" spans="1:25" ht="18" customHeight="1" x14ac:dyDescent="0.2">
      <c r="A32" s="39"/>
      <c r="B32" s="36"/>
      <c r="C32" s="36"/>
      <c r="D32" s="36"/>
      <c r="E32" s="36"/>
      <c r="F32" s="36"/>
      <c r="G32" s="36"/>
      <c r="H32" s="36"/>
      <c r="I32" s="36"/>
      <c r="J32" s="36"/>
      <c r="K32" s="36"/>
      <c r="L32" s="36"/>
    </row>
    <row r="33" spans="1:25" s="44" customFormat="1" ht="18" customHeight="1" x14ac:dyDescent="0.2">
      <c r="A33" s="39"/>
      <c r="B33" s="36"/>
      <c r="C33" s="36"/>
      <c r="D33" s="36"/>
      <c r="E33" s="36"/>
      <c r="F33" s="36"/>
      <c r="G33" s="36"/>
      <c r="H33" s="36"/>
      <c r="I33" s="36"/>
      <c r="J33" s="36"/>
      <c r="K33" s="36"/>
      <c r="L33" s="36"/>
      <c r="N33" s="36"/>
      <c r="O33" s="36"/>
      <c r="P33" s="36"/>
      <c r="Q33" s="36"/>
      <c r="R33" s="36"/>
      <c r="S33" s="36"/>
      <c r="T33" s="36"/>
      <c r="U33" s="36"/>
      <c r="V33" s="36"/>
      <c r="W33" s="36"/>
      <c r="X33" s="36"/>
      <c r="Y33" s="36"/>
    </row>
    <row r="34" spans="1:25" s="44" customFormat="1" ht="18" customHeight="1" x14ac:dyDescent="0.2">
      <c r="A34" s="39"/>
      <c r="B34" s="36"/>
      <c r="C34" s="36"/>
      <c r="D34" s="36"/>
      <c r="E34" s="36"/>
      <c r="F34" s="36"/>
      <c r="G34" s="36"/>
      <c r="H34" s="36"/>
      <c r="I34" s="36"/>
      <c r="J34" s="36"/>
      <c r="K34" s="36"/>
      <c r="L34" s="36"/>
      <c r="N34" s="36"/>
      <c r="O34" s="36"/>
      <c r="P34" s="36"/>
      <c r="Q34" s="36"/>
      <c r="R34" s="36"/>
      <c r="S34" s="36"/>
      <c r="T34" s="36"/>
    </row>
    <row r="35" spans="1:25" s="44" customFormat="1" ht="18" customHeight="1" x14ac:dyDescent="0.2">
      <c r="A35" s="39"/>
      <c r="B35" s="36"/>
      <c r="C35" s="36"/>
      <c r="D35" s="36"/>
      <c r="E35" s="36"/>
      <c r="F35" s="36"/>
      <c r="G35" s="36"/>
      <c r="H35" s="36"/>
      <c r="I35" s="36"/>
      <c r="J35" s="36"/>
      <c r="K35" s="36"/>
      <c r="L35" s="36"/>
      <c r="N35" s="36"/>
      <c r="O35" s="36"/>
      <c r="P35" s="36"/>
      <c r="Q35" s="36"/>
      <c r="R35" s="36"/>
      <c r="S35" s="36"/>
      <c r="T35" s="36"/>
    </row>
    <row r="36" spans="1:25" s="44" customFormat="1" ht="18" customHeight="1" x14ac:dyDescent="0.2">
      <c r="A36" s="39"/>
      <c r="B36" s="36"/>
      <c r="C36" s="36"/>
      <c r="D36" s="36"/>
      <c r="E36" s="36"/>
      <c r="F36" s="36"/>
      <c r="G36" s="36"/>
      <c r="H36" s="36"/>
      <c r="I36" s="36"/>
      <c r="J36" s="36"/>
      <c r="K36" s="36"/>
      <c r="L36" s="36"/>
      <c r="N36" s="36"/>
      <c r="O36" s="36"/>
      <c r="P36" s="36"/>
      <c r="Q36" s="36"/>
      <c r="R36" s="36"/>
      <c r="S36" s="36"/>
      <c r="T36" s="36"/>
    </row>
    <row r="37" spans="1:25" s="44" customFormat="1" ht="18" customHeight="1" x14ac:dyDescent="0.2">
      <c r="A37" s="39"/>
      <c r="B37" s="36"/>
      <c r="C37" s="36"/>
      <c r="D37" s="36"/>
      <c r="E37" s="36"/>
      <c r="F37" s="36"/>
      <c r="G37" s="36"/>
      <c r="H37" s="36"/>
      <c r="I37" s="36"/>
      <c r="J37" s="36"/>
      <c r="K37" s="36"/>
      <c r="L37" s="36"/>
      <c r="N37" s="36"/>
      <c r="O37" s="36"/>
      <c r="P37" s="36"/>
      <c r="Q37" s="36"/>
      <c r="R37" s="36"/>
      <c r="S37" s="36"/>
      <c r="T37" s="36"/>
    </row>
    <row r="38" spans="1:25" s="44" customFormat="1" ht="18" customHeight="1" x14ac:dyDescent="0.2">
      <c r="A38" s="39"/>
      <c r="B38" s="36"/>
      <c r="C38" s="36"/>
      <c r="D38" s="36"/>
      <c r="E38" s="36"/>
      <c r="F38" s="36"/>
      <c r="G38" s="36"/>
      <c r="H38" s="36"/>
      <c r="I38" s="36"/>
      <c r="J38" s="36"/>
      <c r="K38" s="36"/>
      <c r="L38" s="36"/>
      <c r="N38" s="36"/>
      <c r="O38" s="36"/>
      <c r="P38" s="36"/>
      <c r="Q38" s="36"/>
      <c r="R38" s="36"/>
      <c r="S38" s="36"/>
      <c r="T38" s="36"/>
    </row>
    <row r="39" spans="1:25" s="44" customFormat="1" ht="18" customHeight="1" x14ac:dyDescent="0.2">
      <c r="A39" s="39"/>
      <c r="B39" s="36"/>
      <c r="C39" s="36"/>
      <c r="D39" s="36"/>
      <c r="E39" s="36"/>
      <c r="F39" s="36"/>
      <c r="G39" s="36"/>
      <c r="H39" s="36"/>
      <c r="I39" s="36"/>
      <c r="J39" s="36"/>
      <c r="K39" s="36"/>
      <c r="L39" s="36"/>
      <c r="N39" s="36"/>
      <c r="O39" s="36"/>
      <c r="P39" s="36"/>
      <c r="Q39" s="36"/>
      <c r="R39" s="36"/>
      <c r="S39" s="36"/>
      <c r="T39" s="36"/>
    </row>
    <row r="40" spans="1:25" s="44" customFormat="1" ht="18" customHeight="1" x14ac:dyDescent="0.2">
      <c r="A40" s="39"/>
      <c r="B40" s="36"/>
      <c r="C40" s="36"/>
      <c r="D40" s="36"/>
      <c r="E40" s="36"/>
      <c r="F40" s="36"/>
      <c r="G40" s="36"/>
      <c r="H40" s="36"/>
      <c r="I40" s="36"/>
      <c r="J40" s="36"/>
      <c r="K40" s="36"/>
      <c r="L40" s="36"/>
      <c r="N40" s="36"/>
      <c r="O40" s="36"/>
      <c r="P40" s="36"/>
      <c r="Q40" s="36"/>
      <c r="R40" s="36"/>
      <c r="S40" s="36"/>
      <c r="T40" s="36"/>
    </row>
    <row r="41" spans="1:25" s="44" customFormat="1" ht="18" customHeight="1" x14ac:dyDescent="0.2">
      <c r="A41" s="39"/>
      <c r="B41" s="36"/>
      <c r="C41" s="36"/>
      <c r="D41" s="36"/>
      <c r="E41" s="36"/>
      <c r="F41" s="36"/>
      <c r="G41" s="36"/>
      <c r="H41" s="36"/>
      <c r="I41" s="36"/>
      <c r="J41" s="36"/>
      <c r="K41" s="36"/>
      <c r="L41" s="36"/>
      <c r="N41" s="36"/>
      <c r="O41" s="36"/>
      <c r="P41" s="36"/>
      <c r="Q41" s="36"/>
      <c r="R41" s="36"/>
      <c r="S41" s="36"/>
      <c r="T41" s="36"/>
    </row>
    <row r="42" spans="1:25" s="44" customFormat="1" ht="18" customHeight="1" x14ac:dyDescent="0.2">
      <c r="A42" s="39"/>
      <c r="B42" s="36"/>
      <c r="C42" s="36"/>
      <c r="D42" s="36"/>
      <c r="E42" s="36"/>
      <c r="F42" s="36"/>
      <c r="G42" s="36"/>
      <c r="H42" s="36"/>
      <c r="I42" s="36"/>
      <c r="J42" s="36"/>
      <c r="K42" s="36"/>
      <c r="L42" s="36"/>
      <c r="N42" s="36"/>
      <c r="O42" s="36"/>
      <c r="P42" s="36"/>
      <c r="Q42" s="36"/>
      <c r="R42" s="36"/>
      <c r="S42" s="36"/>
      <c r="T42" s="36"/>
    </row>
    <row r="43" spans="1:25" s="44" customFormat="1" ht="18" customHeight="1" x14ac:dyDescent="0.2">
      <c r="A43" s="39"/>
      <c r="B43" s="36"/>
      <c r="C43" s="36"/>
      <c r="D43" s="36"/>
      <c r="E43" s="36"/>
      <c r="F43" s="36"/>
      <c r="G43" s="36"/>
      <c r="H43" s="36"/>
      <c r="I43" s="36"/>
      <c r="J43" s="36"/>
      <c r="K43" s="36"/>
      <c r="L43" s="36"/>
      <c r="N43" s="36"/>
      <c r="O43" s="36"/>
      <c r="P43" s="36"/>
      <c r="Q43" s="36"/>
      <c r="R43" s="36"/>
      <c r="S43" s="36"/>
      <c r="T43" s="36"/>
    </row>
    <row r="44" spans="1:25" s="44" customFormat="1" ht="18" customHeight="1" x14ac:dyDescent="0.2">
      <c r="A44" s="39"/>
      <c r="B44" s="36"/>
      <c r="C44" s="36"/>
      <c r="D44" s="36"/>
      <c r="E44" s="36"/>
      <c r="F44" s="36"/>
      <c r="G44" s="36"/>
      <c r="H44" s="36"/>
      <c r="I44" s="36"/>
      <c r="J44" s="36"/>
      <c r="K44" s="36"/>
      <c r="L44" s="36"/>
      <c r="N44" s="36"/>
      <c r="O44" s="36"/>
      <c r="P44" s="36"/>
      <c r="Q44" s="36"/>
      <c r="R44" s="36"/>
      <c r="S44" s="36"/>
      <c r="T44" s="36"/>
    </row>
    <row r="45" spans="1:25" s="44" customFormat="1" ht="18" customHeight="1" x14ac:dyDescent="0.2">
      <c r="A45" s="39"/>
      <c r="B45" s="36"/>
      <c r="C45" s="36"/>
      <c r="D45" s="36"/>
      <c r="E45" s="36"/>
      <c r="F45" s="36"/>
      <c r="G45" s="36"/>
      <c r="H45" s="36"/>
      <c r="I45" s="36"/>
      <c r="J45" s="36"/>
      <c r="K45" s="36"/>
      <c r="L45" s="36"/>
      <c r="N45" s="36"/>
      <c r="O45" s="36"/>
      <c r="P45" s="36"/>
      <c r="Q45" s="36"/>
      <c r="R45" s="36"/>
      <c r="S45" s="36"/>
      <c r="T45" s="36"/>
    </row>
    <row r="46" spans="1:25" s="44" customFormat="1" ht="18" customHeight="1" x14ac:dyDescent="0.2">
      <c r="A46" s="39"/>
      <c r="B46" s="36"/>
      <c r="C46" s="36"/>
      <c r="D46" s="36"/>
      <c r="E46" s="36"/>
      <c r="F46" s="36"/>
      <c r="G46" s="36"/>
      <c r="H46" s="36"/>
      <c r="I46" s="36"/>
      <c r="J46" s="36"/>
      <c r="K46" s="36"/>
      <c r="L46" s="36"/>
      <c r="N46" s="36"/>
      <c r="O46" s="36"/>
      <c r="P46" s="36"/>
      <c r="Q46" s="36"/>
      <c r="R46" s="36"/>
      <c r="S46" s="36"/>
      <c r="T46" s="36"/>
    </row>
    <row r="47" spans="1:25" s="44" customFormat="1" ht="18" customHeight="1" x14ac:dyDescent="0.2">
      <c r="A47" s="39"/>
      <c r="B47" s="36"/>
      <c r="C47" s="36"/>
      <c r="D47" s="36"/>
      <c r="E47" s="36"/>
      <c r="F47" s="36"/>
      <c r="G47" s="36"/>
      <c r="H47" s="36"/>
      <c r="I47" s="36"/>
      <c r="J47" s="36"/>
      <c r="K47" s="36"/>
      <c r="L47" s="36"/>
      <c r="N47" s="36"/>
      <c r="O47" s="36"/>
      <c r="P47" s="36"/>
      <c r="Q47" s="36"/>
      <c r="R47" s="36"/>
      <c r="S47" s="36"/>
      <c r="T47" s="36"/>
    </row>
    <row r="48" spans="1:25" s="44" customFormat="1" ht="18" customHeight="1" x14ac:dyDescent="0.2">
      <c r="A48" s="39"/>
      <c r="B48" s="36"/>
      <c r="C48" s="36"/>
      <c r="D48" s="36"/>
      <c r="E48" s="36"/>
      <c r="F48" s="36"/>
      <c r="G48" s="36"/>
      <c r="H48" s="36"/>
      <c r="I48" s="36"/>
      <c r="J48" s="36"/>
      <c r="K48" s="36"/>
      <c r="L48" s="36"/>
      <c r="N48" s="36"/>
      <c r="O48" s="36"/>
      <c r="P48" s="36"/>
      <c r="Q48" s="36"/>
      <c r="R48" s="36"/>
      <c r="S48" s="36"/>
      <c r="T48" s="36"/>
    </row>
    <row r="49" spans="1:25" s="44" customFormat="1" ht="18" customHeight="1" x14ac:dyDescent="0.2">
      <c r="A49" s="39"/>
      <c r="G49" s="36"/>
      <c r="H49" s="36"/>
      <c r="I49" s="36"/>
      <c r="J49" s="36"/>
      <c r="K49" s="36"/>
      <c r="L49" s="36"/>
      <c r="N49" s="36"/>
      <c r="O49" s="36"/>
      <c r="P49" s="36"/>
      <c r="Q49" s="36"/>
      <c r="R49" s="36"/>
      <c r="S49" s="36"/>
      <c r="T49" s="36"/>
    </row>
    <row r="50" spans="1:25" ht="18" customHeight="1" x14ac:dyDescent="0.2">
      <c r="U50" s="44"/>
      <c r="V50" s="44"/>
      <c r="W50" s="44"/>
      <c r="X50" s="44"/>
      <c r="Y50" s="44"/>
    </row>
  </sheetData>
  <sheetProtection password="CAEB" sheet="1" scenarios="1" formatCells="0"/>
  <mergeCells count="6">
    <mergeCell ref="K1:L1"/>
    <mergeCell ref="O9:Q9"/>
    <mergeCell ref="O13:Q13"/>
    <mergeCell ref="A1:B1"/>
    <mergeCell ref="M1:N1"/>
    <mergeCell ref="G1:J1"/>
  </mergeCells>
  <phoneticPr fontId="1"/>
  <hyperlinks>
    <hyperlink ref="M1:N1" location="目次!A1" display="目次に戻る" xr:uid="{00000000-0004-0000-0D00-000000000000}"/>
  </hyperlinks>
  <printOptions horizont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&amp;R訪問介護事業所　&amp;P</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sheetPr>
  <dimension ref="A1:Z79"/>
  <sheetViews>
    <sheetView topLeftCell="A17" zoomScale="75" zoomScaleNormal="75" zoomScaleSheetLayoutView="70" workbookViewId="0">
      <selection activeCell="B16" sqref="B16"/>
    </sheetView>
  </sheetViews>
  <sheetFormatPr defaultColWidth="9" defaultRowHeight="16.5" customHeight="1" x14ac:dyDescent="0.2"/>
  <cols>
    <col min="1" max="1" width="20.77734375" style="46" customWidth="1"/>
    <col min="2" max="16" width="9" style="46" customWidth="1"/>
    <col min="17" max="17" width="17" style="46" customWidth="1"/>
    <col min="18" max="18" width="8.77734375" style="46" customWidth="1"/>
    <col min="19" max="19" width="9.6640625" style="46" customWidth="1"/>
    <col min="20" max="20" width="9.6640625" style="39" customWidth="1"/>
    <col min="21" max="21" width="6.88671875" style="176" customWidth="1"/>
    <col min="22" max="22" width="16.109375" style="68" customWidth="1"/>
    <col min="23" max="16384" width="9" style="39"/>
  </cols>
  <sheetData>
    <row r="1" spans="1:26" s="70" customFormat="1" ht="41.25" customHeight="1" x14ac:dyDescent="0.2">
      <c r="A1" s="555" t="s">
        <v>215</v>
      </c>
      <c r="B1" s="579"/>
      <c r="C1" s="579"/>
      <c r="D1" s="579"/>
      <c r="E1" s="579"/>
      <c r="F1" s="579"/>
      <c r="G1" s="52"/>
      <c r="H1" s="52"/>
      <c r="I1" s="109"/>
      <c r="J1" s="52"/>
      <c r="K1" s="52"/>
      <c r="L1" s="565" t="str">
        <f>基本情報＿表紙!$E$6</f>
        <v>＊＊事業所</v>
      </c>
      <c r="M1" s="581"/>
      <c r="N1" s="582"/>
      <c r="O1" s="583">
        <f>基本情報＿表紙!$J$4</f>
        <v>4</v>
      </c>
      <c r="P1" s="584"/>
      <c r="Q1" s="191" t="s">
        <v>60</v>
      </c>
      <c r="R1" s="192"/>
      <c r="V1" s="176"/>
      <c r="W1" s="71"/>
      <c r="Z1" s="39"/>
    </row>
    <row r="2" spans="1:26" s="70" customFormat="1" ht="16.5" customHeight="1" x14ac:dyDescent="0.2">
      <c r="A2" s="178"/>
      <c r="B2" s="179"/>
      <c r="D2" s="109"/>
      <c r="E2" s="109"/>
      <c r="F2" s="52"/>
      <c r="G2" s="52"/>
      <c r="H2" s="52"/>
      <c r="I2" s="109"/>
      <c r="J2" s="52"/>
      <c r="K2" s="52"/>
      <c r="L2" s="52"/>
      <c r="M2" s="109"/>
      <c r="N2" s="46"/>
      <c r="Q2" s="69"/>
      <c r="S2" s="177"/>
      <c r="T2" s="177"/>
      <c r="U2" s="176"/>
      <c r="V2" s="71"/>
      <c r="Y2" s="39"/>
    </row>
    <row r="3" spans="1:26" s="56" customFormat="1" ht="32.25" customHeight="1" x14ac:dyDescent="0.2">
      <c r="A3" s="416" t="s">
        <v>254</v>
      </c>
      <c r="B3" s="200" t="s">
        <v>7</v>
      </c>
      <c r="C3" s="168" t="s">
        <v>8</v>
      </c>
      <c r="D3" s="168" t="s">
        <v>9</v>
      </c>
      <c r="E3" s="168" t="s">
        <v>11</v>
      </c>
      <c r="F3" s="168" t="s">
        <v>12</v>
      </c>
      <c r="G3" s="168" t="s">
        <v>13</v>
      </c>
      <c r="H3" s="168" t="s">
        <v>14</v>
      </c>
      <c r="I3" s="168" t="s">
        <v>15</v>
      </c>
      <c r="J3" s="168" t="s">
        <v>16</v>
      </c>
      <c r="K3" s="168" t="s">
        <v>17</v>
      </c>
      <c r="L3" s="168" t="s">
        <v>18</v>
      </c>
      <c r="M3" s="168" t="s">
        <v>19</v>
      </c>
      <c r="N3" s="168" t="s">
        <v>201</v>
      </c>
      <c r="O3" s="57"/>
      <c r="P3" s="57"/>
      <c r="R3" s="71"/>
    </row>
    <row r="4" spans="1:26" ht="32.25" customHeight="1" x14ac:dyDescent="0.2">
      <c r="A4" s="408" t="s">
        <v>384</v>
      </c>
      <c r="B4" s="249">
        <f>目標値入力シート!B6</f>
        <v>0</v>
      </c>
      <c r="C4" s="249">
        <f>目標値入力シート!C6</f>
        <v>0</v>
      </c>
      <c r="D4" s="249">
        <f>目標値入力シート!D6</f>
        <v>0</v>
      </c>
      <c r="E4" s="249">
        <f>目標値入力シート!E6</f>
        <v>0</v>
      </c>
      <c r="F4" s="249">
        <f>目標値入力シート!F6</f>
        <v>0</v>
      </c>
      <c r="G4" s="249">
        <f>目標値入力シート!G6</f>
        <v>0</v>
      </c>
      <c r="H4" s="249">
        <f>目標値入力シート!H6</f>
        <v>0</v>
      </c>
      <c r="I4" s="249">
        <f>目標値入力シート!I6</f>
        <v>0</v>
      </c>
      <c r="J4" s="249">
        <f>目標値入力シート!J6</f>
        <v>0</v>
      </c>
      <c r="K4" s="249">
        <f>目標値入力シート!K6</f>
        <v>0</v>
      </c>
      <c r="L4" s="249">
        <f>目標値入力シート!L6</f>
        <v>0</v>
      </c>
      <c r="M4" s="249">
        <f>目標値入力シート!M6</f>
        <v>0</v>
      </c>
      <c r="N4" s="66">
        <f>SUM(B4:M4)</f>
        <v>0</v>
      </c>
      <c r="Q4" s="39" t="s">
        <v>268</v>
      </c>
      <c r="R4" s="68"/>
      <c r="S4" s="39"/>
      <c r="U4" s="39"/>
      <c r="V4" s="39"/>
    </row>
    <row r="5" spans="1:26" ht="32.25" customHeight="1" x14ac:dyDescent="0.2">
      <c r="A5" s="408" t="s">
        <v>386</v>
      </c>
      <c r="B5" s="249">
        <f>目標値入力シート!B7</f>
        <v>0</v>
      </c>
      <c r="C5" s="249">
        <f>目標値入力シート!C7</f>
        <v>0</v>
      </c>
      <c r="D5" s="249">
        <f>目標値入力シート!D7</f>
        <v>0</v>
      </c>
      <c r="E5" s="249">
        <f>目標値入力シート!E7</f>
        <v>0</v>
      </c>
      <c r="F5" s="249">
        <f>目標値入力シート!F7</f>
        <v>0</v>
      </c>
      <c r="G5" s="249">
        <f>目標値入力シート!G7</f>
        <v>0</v>
      </c>
      <c r="H5" s="249">
        <f>目標値入力シート!H7</f>
        <v>0</v>
      </c>
      <c r="I5" s="249">
        <f>目標値入力シート!I7</f>
        <v>0</v>
      </c>
      <c r="J5" s="249">
        <f>目標値入力シート!J7</f>
        <v>0</v>
      </c>
      <c r="K5" s="249">
        <f>目標値入力シート!K7</f>
        <v>0</v>
      </c>
      <c r="L5" s="249">
        <f>目標値入力シート!L7</f>
        <v>0</v>
      </c>
      <c r="M5" s="249">
        <f>目標値入力シート!M7</f>
        <v>0</v>
      </c>
      <c r="N5" s="66">
        <f>SUM(B5:M5)</f>
        <v>0</v>
      </c>
      <c r="Q5" s="39" t="s">
        <v>269</v>
      </c>
      <c r="R5" s="68"/>
      <c r="S5" s="39"/>
      <c r="U5" s="39"/>
      <c r="V5" s="39"/>
    </row>
    <row r="6" spans="1:26" ht="32.25" customHeight="1" x14ac:dyDescent="0.2">
      <c r="A6" s="30" t="s">
        <v>150</v>
      </c>
      <c r="B6" s="249">
        <f>目標値入力シート!B8</f>
        <v>0</v>
      </c>
      <c r="C6" s="249">
        <f>目標値入力シート!C8</f>
        <v>0</v>
      </c>
      <c r="D6" s="249">
        <f>目標値入力シート!D8</f>
        <v>0</v>
      </c>
      <c r="E6" s="249">
        <f>目標値入力シート!E8</f>
        <v>0</v>
      </c>
      <c r="F6" s="249">
        <f>目標値入力シート!F8</f>
        <v>0</v>
      </c>
      <c r="G6" s="249">
        <f>目標値入力シート!G8</f>
        <v>0</v>
      </c>
      <c r="H6" s="249">
        <f>目標値入力シート!H8</f>
        <v>0</v>
      </c>
      <c r="I6" s="249">
        <f>目標値入力シート!I8</f>
        <v>0</v>
      </c>
      <c r="J6" s="249">
        <f>目標値入力シート!J8</f>
        <v>0</v>
      </c>
      <c r="K6" s="249">
        <f>目標値入力シート!K8</f>
        <v>0</v>
      </c>
      <c r="L6" s="249">
        <f>目標値入力シート!L8</f>
        <v>0</v>
      </c>
      <c r="M6" s="249">
        <f>目標値入力シート!M8</f>
        <v>0</v>
      </c>
      <c r="N6" s="66">
        <f>SUM(B6:M6)</f>
        <v>0</v>
      </c>
      <c r="Q6" s="39" t="s">
        <v>474</v>
      </c>
      <c r="R6" s="68"/>
      <c r="S6" s="39"/>
      <c r="U6" s="39"/>
      <c r="V6" s="39"/>
    </row>
    <row r="7" spans="1:26" ht="32.25" customHeight="1" x14ac:dyDescent="0.2">
      <c r="A7" s="168" t="s">
        <v>20</v>
      </c>
      <c r="B7" s="66">
        <f>目標値入力シート!B9</f>
        <v>0</v>
      </c>
      <c r="C7" s="66">
        <f>目標値入力シート!C9</f>
        <v>0</v>
      </c>
      <c r="D7" s="66">
        <f>目標値入力シート!D9</f>
        <v>0</v>
      </c>
      <c r="E7" s="66">
        <f>目標値入力シート!E9</f>
        <v>0</v>
      </c>
      <c r="F7" s="66">
        <f>目標値入力シート!F9</f>
        <v>0</v>
      </c>
      <c r="G7" s="66">
        <f>目標値入力シート!G9</f>
        <v>0</v>
      </c>
      <c r="H7" s="66">
        <f>目標値入力シート!H9</f>
        <v>0</v>
      </c>
      <c r="I7" s="66">
        <f>目標値入力シート!I9</f>
        <v>0</v>
      </c>
      <c r="J7" s="66">
        <f>目標値入力シート!J9</f>
        <v>0</v>
      </c>
      <c r="K7" s="66">
        <f>目標値入力シート!K9</f>
        <v>0</v>
      </c>
      <c r="L7" s="66">
        <f>目標値入力シート!L9</f>
        <v>0</v>
      </c>
      <c r="M7" s="66">
        <f>目標値入力シート!M9</f>
        <v>0</v>
      </c>
      <c r="N7" s="66">
        <f>SUM(B7:M7)</f>
        <v>0</v>
      </c>
      <c r="Q7" s="176"/>
      <c r="R7" s="39"/>
      <c r="S7" s="39"/>
      <c r="U7" s="39"/>
      <c r="V7" s="39"/>
    </row>
    <row r="8" spans="1:26" s="70" customFormat="1" ht="7.5" customHeight="1" x14ac:dyDescent="0.2">
      <c r="A8" s="314"/>
      <c r="B8" s="228"/>
      <c r="C8" s="228"/>
      <c r="D8" s="228"/>
      <c r="E8" s="228"/>
      <c r="F8" s="228"/>
      <c r="G8" s="228"/>
      <c r="H8" s="228"/>
      <c r="I8" s="228"/>
      <c r="J8" s="228"/>
      <c r="K8" s="228"/>
      <c r="L8" s="228"/>
      <c r="M8" s="228"/>
      <c r="N8" s="228"/>
      <c r="O8" s="69"/>
      <c r="P8" s="69"/>
      <c r="U8" s="39"/>
    </row>
    <row r="9" spans="1:26" s="56" customFormat="1" ht="32.25" customHeight="1" x14ac:dyDescent="0.2">
      <c r="A9" s="416" t="s">
        <v>255</v>
      </c>
      <c r="B9" s="229" t="s">
        <v>7</v>
      </c>
      <c r="C9" s="230" t="s">
        <v>8</v>
      </c>
      <c r="D9" s="230" t="s">
        <v>9</v>
      </c>
      <c r="E9" s="230" t="s">
        <v>11</v>
      </c>
      <c r="F9" s="230" t="s">
        <v>12</v>
      </c>
      <c r="G9" s="230" t="s">
        <v>13</v>
      </c>
      <c r="H9" s="230" t="s">
        <v>14</v>
      </c>
      <c r="I9" s="230" t="s">
        <v>15</v>
      </c>
      <c r="J9" s="230" t="s">
        <v>16</v>
      </c>
      <c r="K9" s="230" t="s">
        <v>17</v>
      </c>
      <c r="L9" s="230" t="s">
        <v>18</v>
      </c>
      <c r="M9" s="230" t="s">
        <v>19</v>
      </c>
      <c r="N9" s="230" t="s">
        <v>201</v>
      </c>
      <c r="O9" s="57"/>
      <c r="P9" s="57"/>
      <c r="R9" s="71"/>
    </row>
    <row r="10" spans="1:26" ht="32.25" customHeight="1" x14ac:dyDescent="0.2">
      <c r="A10" s="408" t="s">
        <v>384</v>
      </c>
      <c r="B10" s="249">
        <f>'1　基本情報＿利用者'!B15</f>
        <v>0</v>
      </c>
      <c r="C10" s="249">
        <f>'1　基本情報＿利用者'!C15</f>
        <v>0</v>
      </c>
      <c r="D10" s="249">
        <f>'1　基本情報＿利用者'!D15</f>
        <v>0</v>
      </c>
      <c r="E10" s="249">
        <f>'1　基本情報＿利用者'!E15</f>
        <v>0</v>
      </c>
      <c r="F10" s="249">
        <f>'1　基本情報＿利用者'!F15</f>
        <v>0</v>
      </c>
      <c r="G10" s="249">
        <f>'1　基本情報＿利用者'!G15</f>
        <v>0</v>
      </c>
      <c r="H10" s="249">
        <f>'1　基本情報＿利用者'!H15</f>
        <v>0</v>
      </c>
      <c r="I10" s="249">
        <f>'1　基本情報＿利用者'!I15</f>
        <v>0</v>
      </c>
      <c r="J10" s="249">
        <f>'1　基本情報＿利用者'!J15</f>
        <v>0</v>
      </c>
      <c r="K10" s="249">
        <f>'1　基本情報＿利用者'!K15</f>
        <v>0</v>
      </c>
      <c r="L10" s="249">
        <f>'1　基本情報＿利用者'!L15</f>
        <v>0</v>
      </c>
      <c r="M10" s="249">
        <f>'1　基本情報＿利用者'!M15</f>
        <v>0</v>
      </c>
      <c r="N10" s="67">
        <f>SUM(B10:M10)</f>
        <v>0</v>
      </c>
      <c r="Q10" s="39"/>
      <c r="R10" s="68"/>
      <c r="S10" s="39"/>
      <c r="U10" s="39"/>
      <c r="V10" s="39"/>
    </row>
    <row r="11" spans="1:26" ht="32.25" customHeight="1" x14ac:dyDescent="0.2">
      <c r="A11" s="408" t="s">
        <v>386</v>
      </c>
      <c r="B11" s="249">
        <f>'1　基本情報＿利用者'!B20</f>
        <v>0</v>
      </c>
      <c r="C11" s="249">
        <f>'1　基本情報＿利用者'!C20</f>
        <v>0</v>
      </c>
      <c r="D11" s="249">
        <f>'1　基本情報＿利用者'!D20</f>
        <v>0</v>
      </c>
      <c r="E11" s="249">
        <f>'1　基本情報＿利用者'!E20</f>
        <v>0</v>
      </c>
      <c r="F11" s="249">
        <f>'1　基本情報＿利用者'!F20</f>
        <v>0</v>
      </c>
      <c r="G11" s="249">
        <f>'1　基本情報＿利用者'!G20</f>
        <v>0</v>
      </c>
      <c r="H11" s="249">
        <f>'1　基本情報＿利用者'!H20</f>
        <v>0</v>
      </c>
      <c r="I11" s="249">
        <f>'1　基本情報＿利用者'!I20</f>
        <v>0</v>
      </c>
      <c r="J11" s="249">
        <f>'1　基本情報＿利用者'!J20</f>
        <v>0</v>
      </c>
      <c r="K11" s="249">
        <f>'1　基本情報＿利用者'!K20</f>
        <v>0</v>
      </c>
      <c r="L11" s="249">
        <f>'1　基本情報＿利用者'!L20</f>
        <v>0</v>
      </c>
      <c r="M11" s="249">
        <f>'1　基本情報＿利用者'!M20</f>
        <v>0</v>
      </c>
      <c r="N11" s="67">
        <f>SUM(B11:M11)</f>
        <v>0</v>
      </c>
      <c r="Q11" s="39"/>
      <c r="R11" s="68"/>
      <c r="S11" s="39"/>
      <c r="U11" s="39"/>
      <c r="V11" s="39"/>
    </row>
    <row r="12" spans="1:26" ht="32.25" customHeight="1" x14ac:dyDescent="0.2">
      <c r="A12" s="30" t="s">
        <v>150</v>
      </c>
      <c r="B12" s="249">
        <f>'1　基本情報＿利用者'!B27</f>
        <v>0</v>
      </c>
      <c r="C12" s="249">
        <f>'1　基本情報＿利用者'!C27</f>
        <v>0</v>
      </c>
      <c r="D12" s="249">
        <f>'1　基本情報＿利用者'!D27</f>
        <v>0</v>
      </c>
      <c r="E12" s="249">
        <f>'1　基本情報＿利用者'!E27</f>
        <v>0</v>
      </c>
      <c r="F12" s="249">
        <f>'1　基本情報＿利用者'!F27</f>
        <v>0</v>
      </c>
      <c r="G12" s="249">
        <f>'1　基本情報＿利用者'!G27</f>
        <v>0</v>
      </c>
      <c r="H12" s="249">
        <f>'1　基本情報＿利用者'!H27</f>
        <v>0</v>
      </c>
      <c r="I12" s="249">
        <f>'1　基本情報＿利用者'!I27</f>
        <v>0</v>
      </c>
      <c r="J12" s="249">
        <f>'1　基本情報＿利用者'!J27</f>
        <v>0</v>
      </c>
      <c r="K12" s="249">
        <f>'1　基本情報＿利用者'!K27</f>
        <v>0</v>
      </c>
      <c r="L12" s="249">
        <f>'1　基本情報＿利用者'!L27</f>
        <v>0</v>
      </c>
      <c r="M12" s="249">
        <f>'1　基本情報＿利用者'!M27</f>
        <v>0</v>
      </c>
      <c r="N12" s="67">
        <f>SUM(B12:M12)</f>
        <v>0</v>
      </c>
      <c r="Q12" s="39"/>
      <c r="R12" s="68"/>
      <c r="S12" s="39"/>
      <c r="U12" s="39"/>
      <c r="V12" s="39"/>
    </row>
    <row r="13" spans="1:26" ht="32.25" customHeight="1" x14ac:dyDescent="0.2">
      <c r="A13" s="135" t="s">
        <v>20</v>
      </c>
      <c r="B13" s="67">
        <f>'1　基本情報＿利用者'!B29</f>
        <v>0</v>
      </c>
      <c r="C13" s="67">
        <f>'1　基本情報＿利用者'!C29</f>
        <v>0</v>
      </c>
      <c r="D13" s="67">
        <f>'1　基本情報＿利用者'!D29</f>
        <v>0</v>
      </c>
      <c r="E13" s="67">
        <f>'1　基本情報＿利用者'!E29</f>
        <v>0</v>
      </c>
      <c r="F13" s="67">
        <f>'1　基本情報＿利用者'!F29</f>
        <v>0</v>
      </c>
      <c r="G13" s="67">
        <f>'1　基本情報＿利用者'!G29</f>
        <v>0</v>
      </c>
      <c r="H13" s="67">
        <f>'1　基本情報＿利用者'!H29</f>
        <v>0</v>
      </c>
      <c r="I13" s="67">
        <f>'1　基本情報＿利用者'!I29</f>
        <v>0</v>
      </c>
      <c r="J13" s="67">
        <f>'1　基本情報＿利用者'!J29</f>
        <v>0</v>
      </c>
      <c r="K13" s="67">
        <f>'1　基本情報＿利用者'!K29</f>
        <v>0</v>
      </c>
      <c r="L13" s="67">
        <f>'1　基本情報＿利用者'!L29</f>
        <v>0</v>
      </c>
      <c r="M13" s="67">
        <f>'1　基本情報＿利用者'!M29</f>
        <v>0</v>
      </c>
      <c r="N13" s="67">
        <f>SUM(B13:M13)</f>
        <v>0</v>
      </c>
      <c r="Q13" s="176"/>
      <c r="R13" s="68"/>
      <c r="S13" s="39"/>
      <c r="U13" s="39"/>
      <c r="V13" s="39"/>
    </row>
    <row r="14" spans="1:26" s="70" customFormat="1" ht="7.5" customHeight="1" x14ac:dyDescent="0.2">
      <c r="A14" s="314"/>
      <c r="B14" s="228"/>
      <c r="C14" s="228"/>
      <c r="D14" s="228"/>
      <c r="E14" s="228"/>
      <c r="F14" s="228"/>
      <c r="G14" s="228"/>
      <c r="H14" s="228"/>
      <c r="I14" s="228"/>
      <c r="J14" s="228"/>
      <c r="K14" s="228"/>
      <c r="L14" s="228"/>
      <c r="M14" s="228"/>
      <c r="N14" s="228"/>
      <c r="O14" s="69"/>
      <c r="P14" s="69"/>
      <c r="R14" s="71"/>
      <c r="U14" s="39"/>
    </row>
    <row r="15" spans="1:26" s="56" customFormat="1" ht="32.25" customHeight="1" x14ac:dyDescent="0.2">
      <c r="A15" s="416" t="s">
        <v>256</v>
      </c>
      <c r="B15" s="231" t="s">
        <v>7</v>
      </c>
      <c r="C15" s="232" t="s">
        <v>8</v>
      </c>
      <c r="D15" s="232" t="s">
        <v>9</v>
      </c>
      <c r="E15" s="232" t="s">
        <v>11</v>
      </c>
      <c r="F15" s="232" t="s">
        <v>12</v>
      </c>
      <c r="G15" s="232" t="s">
        <v>13</v>
      </c>
      <c r="H15" s="232" t="s">
        <v>14</v>
      </c>
      <c r="I15" s="232" t="s">
        <v>15</v>
      </c>
      <c r="J15" s="232" t="s">
        <v>16</v>
      </c>
      <c r="K15" s="232" t="s">
        <v>17</v>
      </c>
      <c r="L15" s="232" t="s">
        <v>18</v>
      </c>
      <c r="M15" s="232" t="s">
        <v>19</v>
      </c>
      <c r="N15" s="232" t="s">
        <v>201</v>
      </c>
      <c r="O15" s="576"/>
      <c r="P15" s="577"/>
      <c r="R15" s="71"/>
    </row>
    <row r="16" spans="1:26" ht="32.25" customHeight="1" x14ac:dyDescent="0.2">
      <c r="A16" s="408" t="s">
        <v>384</v>
      </c>
      <c r="B16" s="249">
        <f>IFERROR(B10-B4,"")</f>
        <v>0</v>
      </c>
      <c r="C16" s="249">
        <f t="shared" ref="C16:N16" si="0">IFERROR(C10-C4,"")</f>
        <v>0</v>
      </c>
      <c r="D16" s="249">
        <f t="shared" si="0"/>
        <v>0</v>
      </c>
      <c r="E16" s="249">
        <f t="shared" si="0"/>
        <v>0</v>
      </c>
      <c r="F16" s="249">
        <f t="shared" si="0"/>
        <v>0</v>
      </c>
      <c r="G16" s="249">
        <f t="shared" si="0"/>
        <v>0</v>
      </c>
      <c r="H16" s="249">
        <f t="shared" si="0"/>
        <v>0</v>
      </c>
      <c r="I16" s="249">
        <f t="shared" si="0"/>
        <v>0</v>
      </c>
      <c r="J16" s="249">
        <f t="shared" si="0"/>
        <v>0</v>
      </c>
      <c r="K16" s="249">
        <f t="shared" si="0"/>
        <v>0</v>
      </c>
      <c r="L16" s="249">
        <f t="shared" si="0"/>
        <v>0</v>
      </c>
      <c r="M16" s="249">
        <f t="shared" si="0"/>
        <v>0</v>
      </c>
      <c r="N16" s="139">
        <f t="shared" si="0"/>
        <v>0</v>
      </c>
      <c r="O16" s="578"/>
      <c r="P16" s="577"/>
      <c r="Q16" s="39"/>
      <c r="R16" s="71"/>
      <c r="S16" s="56"/>
      <c r="U16" s="39"/>
      <c r="V16" s="39"/>
    </row>
    <row r="17" spans="1:22" ht="32.25" customHeight="1" x14ac:dyDescent="0.2">
      <c r="A17" s="408" t="s">
        <v>386</v>
      </c>
      <c r="B17" s="249">
        <f t="shared" ref="B17:N19" si="1">IFERROR(B11-B5,"")</f>
        <v>0</v>
      </c>
      <c r="C17" s="249">
        <f t="shared" si="1"/>
        <v>0</v>
      </c>
      <c r="D17" s="249">
        <f t="shared" si="1"/>
        <v>0</v>
      </c>
      <c r="E17" s="249">
        <f t="shared" si="1"/>
        <v>0</v>
      </c>
      <c r="F17" s="249">
        <f t="shared" si="1"/>
        <v>0</v>
      </c>
      <c r="G17" s="249">
        <f t="shared" si="1"/>
        <v>0</v>
      </c>
      <c r="H17" s="249">
        <f t="shared" si="1"/>
        <v>0</v>
      </c>
      <c r="I17" s="249">
        <f t="shared" si="1"/>
        <v>0</v>
      </c>
      <c r="J17" s="249">
        <f t="shared" si="1"/>
        <v>0</v>
      </c>
      <c r="K17" s="249">
        <f t="shared" si="1"/>
        <v>0</v>
      </c>
      <c r="L17" s="249">
        <f t="shared" si="1"/>
        <v>0</v>
      </c>
      <c r="M17" s="249">
        <f t="shared" si="1"/>
        <v>0</v>
      </c>
      <c r="N17" s="139">
        <f t="shared" si="1"/>
        <v>0</v>
      </c>
      <c r="O17" s="578"/>
      <c r="P17" s="577"/>
      <c r="Q17" s="39"/>
      <c r="R17" s="71"/>
      <c r="S17" s="56"/>
      <c r="U17" s="39"/>
      <c r="V17" s="39"/>
    </row>
    <row r="18" spans="1:22" ht="32.25" customHeight="1" x14ac:dyDescent="0.2">
      <c r="A18" s="30" t="s">
        <v>150</v>
      </c>
      <c r="B18" s="249">
        <f t="shared" si="1"/>
        <v>0</v>
      </c>
      <c r="C18" s="249">
        <f t="shared" si="1"/>
        <v>0</v>
      </c>
      <c r="D18" s="249">
        <f t="shared" si="1"/>
        <v>0</v>
      </c>
      <c r="E18" s="249">
        <f t="shared" si="1"/>
        <v>0</v>
      </c>
      <c r="F18" s="249">
        <f t="shared" si="1"/>
        <v>0</v>
      </c>
      <c r="G18" s="249">
        <f t="shared" si="1"/>
        <v>0</v>
      </c>
      <c r="H18" s="249">
        <f t="shared" si="1"/>
        <v>0</v>
      </c>
      <c r="I18" s="249">
        <f t="shared" si="1"/>
        <v>0</v>
      </c>
      <c r="J18" s="249">
        <f t="shared" si="1"/>
        <v>0</v>
      </c>
      <c r="K18" s="249">
        <f t="shared" si="1"/>
        <v>0</v>
      </c>
      <c r="L18" s="249">
        <f t="shared" si="1"/>
        <v>0</v>
      </c>
      <c r="M18" s="249">
        <f t="shared" si="1"/>
        <v>0</v>
      </c>
      <c r="N18" s="139">
        <f t="shared" si="1"/>
        <v>0</v>
      </c>
      <c r="O18" s="578"/>
      <c r="P18" s="577"/>
      <c r="Q18" s="39"/>
      <c r="R18" s="71"/>
      <c r="S18" s="56"/>
      <c r="U18" s="39"/>
      <c r="V18" s="39"/>
    </row>
    <row r="19" spans="1:22" ht="32.25" customHeight="1" x14ac:dyDescent="0.2">
      <c r="A19" s="137" t="s">
        <v>20</v>
      </c>
      <c r="B19" s="139">
        <f>IFERROR(B13-B7,"")</f>
        <v>0</v>
      </c>
      <c r="C19" s="139">
        <f t="shared" si="1"/>
        <v>0</v>
      </c>
      <c r="D19" s="139">
        <f t="shared" si="1"/>
        <v>0</v>
      </c>
      <c r="E19" s="139">
        <f t="shared" si="1"/>
        <v>0</v>
      </c>
      <c r="F19" s="139">
        <f t="shared" si="1"/>
        <v>0</v>
      </c>
      <c r="G19" s="139">
        <f t="shared" si="1"/>
        <v>0</v>
      </c>
      <c r="H19" s="139">
        <f t="shared" si="1"/>
        <v>0</v>
      </c>
      <c r="I19" s="139">
        <f t="shared" si="1"/>
        <v>0</v>
      </c>
      <c r="J19" s="139">
        <f t="shared" si="1"/>
        <v>0</v>
      </c>
      <c r="K19" s="139">
        <f t="shared" si="1"/>
        <v>0</v>
      </c>
      <c r="L19" s="139">
        <f t="shared" si="1"/>
        <v>0</v>
      </c>
      <c r="M19" s="139">
        <f t="shared" si="1"/>
        <v>0</v>
      </c>
      <c r="N19" s="139">
        <f t="shared" si="1"/>
        <v>0</v>
      </c>
      <c r="O19" s="578"/>
      <c r="P19" s="577"/>
      <c r="Q19" s="176"/>
      <c r="R19" s="68"/>
      <c r="S19" s="39"/>
      <c r="U19" s="39"/>
      <c r="V19" s="39"/>
    </row>
    <row r="20" spans="1:22" ht="7.5" customHeight="1" x14ac:dyDescent="0.2">
      <c r="A20" s="112"/>
      <c r="B20" s="112"/>
      <c r="C20" s="112"/>
      <c r="D20" s="112"/>
      <c r="E20" s="112"/>
      <c r="F20" s="112"/>
      <c r="G20" s="112"/>
      <c r="H20" s="112"/>
      <c r="I20" s="112"/>
      <c r="J20" s="112"/>
      <c r="K20" s="112"/>
      <c r="L20" s="112"/>
      <c r="M20" s="112"/>
      <c r="N20" s="112"/>
      <c r="Q20" s="176"/>
      <c r="R20" s="68"/>
      <c r="S20" s="39"/>
      <c r="U20" s="39"/>
      <c r="V20" s="39"/>
    </row>
    <row r="21" spans="1:22" ht="21" hidden="1" customHeight="1" x14ac:dyDescent="0.2">
      <c r="A21" s="306" t="s">
        <v>257</v>
      </c>
      <c r="B21" s="112"/>
      <c r="C21" s="112"/>
      <c r="D21" s="112"/>
      <c r="E21" s="112"/>
      <c r="F21" s="112"/>
      <c r="G21" s="574" t="s">
        <v>258</v>
      </c>
      <c r="H21" s="575"/>
      <c r="I21" s="112"/>
      <c r="J21" s="112"/>
      <c r="K21" s="112"/>
      <c r="L21" s="572" t="s">
        <v>259</v>
      </c>
      <c r="M21" s="573"/>
      <c r="N21" s="112"/>
      <c r="Q21" s="176"/>
      <c r="R21" s="68"/>
      <c r="S21" s="39"/>
      <c r="U21" s="39"/>
      <c r="V21" s="39"/>
    </row>
    <row r="22" spans="1:22" s="70" customFormat="1" ht="27" hidden="1" customHeight="1" x14ac:dyDescent="0.2">
      <c r="A22" s="168"/>
      <c r="B22" s="168" t="s">
        <v>26</v>
      </c>
      <c r="C22" s="168" t="s">
        <v>27</v>
      </c>
      <c r="D22" s="168" t="s">
        <v>28</v>
      </c>
      <c r="E22" s="168" t="s">
        <v>47</v>
      </c>
      <c r="F22" s="168" t="s">
        <v>201</v>
      </c>
      <c r="G22" s="135" t="s">
        <v>26</v>
      </c>
      <c r="H22" s="135" t="s">
        <v>27</v>
      </c>
      <c r="I22" s="135" t="s">
        <v>28</v>
      </c>
      <c r="J22" s="135" t="s">
        <v>47</v>
      </c>
      <c r="K22" s="135" t="s">
        <v>201</v>
      </c>
      <c r="L22" s="137" t="s">
        <v>26</v>
      </c>
      <c r="M22" s="137" t="s">
        <v>27</v>
      </c>
      <c r="N22" s="137" t="s">
        <v>28</v>
      </c>
      <c r="O22" s="137" t="s">
        <v>47</v>
      </c>
      <c r="P22" s="137" t="s">
        <v>201</v>
      </c>
      <c r="Q22" s="176"/>
      <c r="R22" s="71"/>
      <c r="U22" s="39"/>
    </row>
    <row r="23" spans="1:22" s="70" customFormat="1" ht="27" hidden="1" customHeight="1" x14ac:dyDescent="0.2">
      <c r="A23" s="408" t="s">
        <v>384</v>
      </c>
      <c r="B23" s="255">
        <f>SUM(B4:D4)</f>
        <v>0</v>
      </c>
      <c r="C23" s="255">
        <f>SUM(E4:G4)</f>
        <v>0</v>
      </c>
      <c r="D23" s="255">
        <f>SUM(H4:J4)</f>
        <v>0</v>
      </c>
      <c r="E23" s="255">
        <f>SUM(K4:M4)</f>
        <v>0</v>
      </c>
      <c r="F23" s="142">
        <f>N4</f>
        <v>0</v>
      </c>
      <c r="G23" s="255">
        <f>SUM(B10:D10)</f>
        <v>0</v>
      </c>
      <c r="H23" s="255">
        <f>SUM(E10:G10)</f>
        <v>0</v>
      </c>
      <c r="I23" s="255">
        <f>SUM(H10:J10)</f>
        <v>0</v>
      </c>
      <c r="J23" s="255">
        <f>SUM(K10:M10)</f>
        <v>0</v>
      </c>
      <c r="K23" s="143">
        <f>N10</f>
        <v>0</v>
      </c>
      <c r="L23" s="255">
        <f>G23-B23</f>
        <v>0</v>
      </c>
      <c r="M23" s="255">
        <f>H23-C23</f>
        <v>0</v>
      </c>
      <c r="N23" s="255">
        <f t="shared" ref="M23:P26" si="2">I23-D23</f>
        <v>0</v>
      </c>
      <c r="O23" s="255">
        <f t="shared" si="2"/>
        <v>0</v>
      </c>
      <c r="P23" s="255">
        <f t="shared" si="2"/>
        <v>0</v>
      </c>
      <c r="Q23" s="176"/>
      <c r="R23" s="71"/>
      <c r="U23" s="39"/>
    </row>
    <row r="24" spans="1:22" s="70" customFormat="1" ht="27" hidden="1" customHeight="1" x14ac:dyDescent="0.2">
      <c r="A24" s="408" t="s">
        <v>386</v>
      </c>
      <c r="B24" s="255">
        <f>SUM(B5:D5)</f>
        <v>0</v>
      </c>
      <c r="C24" s="255">
        <f>SUM(E5:G5)</f>
        <v>0</v>
      </c>
      <c r="D24" s="255">
        <f>SUM(H5:J5)</f>
        <v>0</v>
      </c>
      <c r="E24" s="255">
        <f>SUM(K5:M5)</f>
        <v>0</v>
      </c>
      <c r="F24" s="142">
        <f>N5</f>
        <v>0</v>
      </c>
      <c r="G24" s="255">
        <f>SUM(B11:D11)</f>
        <v>0</v>
      </c>
      <c r="H24" s="255">
        <f>SUM(E11:G11)</f>
        <v>0</v>
      </c>
      <c r="I24" s="255">
        <f>SUM(H11:J11)</f>
        <v>0</v>
      </c>
      <c r="J24" s="255">
        <f>SUM(K11:M11)</f>
        <v>0</v>
      </c>
      <c r="K24" s="143">
        <f>N11</f>
        <v>0</v>
      </c>
      <c r="L24" s="255">
        <f>G24-B24</f>
        <v>0</v>
      </c>
      <c r="M24" s="255">
        <f t="shared" si="2"/>
        <v>0</v>
      </c>
      <c r="N24" s="255">
        <f t="shared" si="2"/>
        <v>0</v>
      </c>
      <c r="O24" s="255">
        <f t="shared" si="2"/>
        <v>0</v>
      </c>
      <c r="P24" s="255">
        <f t="shared" si="2"/>
        <v>0</v>
      </c>
      <c r="Q24" s="176"/>
      <c r="R24" s="71"/>
      <c r="U24" s="39"/>
    </row>
    <row r="25" spans="1:22" s="70" customFormat="1" ht="27" hidden="1" customHeight="1" x14ac:dyDescent="0.2">
      <c r="A25" s="30" t="s">
        <v>150</v>
      </c>
      <c r="B25" s="255">
        <f>SUM(B6:D6)</f>
        <v>0</v>
      </c>
      <c r="C25" s="255">
        <f>SUM(E6:G6)</f>
        <v>0</v>
      </c>
      <c r="D25" s="255">
        <f>SUM(H6:J6)</f>
        <v>0</v>
      </c>
      <c r="E25" s="255">
        <f>SUM(K6:M6)</f>
        <v>0</v>
      </c>
      <c r="F25" s="142">
        <f>N6</f>
        <v>0</v>
      </c>
      <c r="G25" s="255">
        <f>SUM(B12:D12)</f>
        <v>0</v>
      </c>
      <c r="H25" s="255">
        <f>SUM(E12:G12)</f>
        <v>0</v>
      </c>
      <c r="I25" s="255">
        <f>SUM(H12:J12)</f>
        <v>0</v>
      </c>
      <c r="J25" s="255">
        <f>SUM(K12:M12)</f>
        <v>0</v>
      </c>
      <c r="K25" s="143">
        <f>N12</f>
        <v>0</v>
      </c>
      <c r="L25" s="255">
        <f>G25-B25</f>
        <v>0</v>
      </c>
      <c r="M25" s="255">
        <f t="shared" si="2"/>
        <v>0</v>
      </c>
      <c r="N25" s="255">
        <f t="shared" si="2"/>
        <v>0</v>
      </c>
      <c r="O25" s="255">
        <f t="shared" si="2"/>
        <v>0</v>
      </c>
      <c r="P25" s="255">
        <f t="shared" si="2"/>
        <v>0</v>
      </c>
      <c r="Q25" s="176"/>
      <c r="R25" s="71"/>
      <c r="U25" s="39"/>
    </row>
    <row r="26" spans="1:22" s="70" customFormat="1" ht="27" hidden="1" customHeight="1" x14ac:dyDescent="0.2">
      <c r="A26" s="168" t="s">
        <v>20</v>
      </c>
      <c r="B26" s="142">
        <f>SUM(B7:D7)</f>
        <v>0</v>
      </c>
      <c r="C26" s="142">
        <f>SUM(E7:G7)</f>
        <v>0</v>
      </c>
      <c r="D26" s="142">
        <f>SUM(H7:J7)</f>
        <v>0</v>
      </c>
      <c r="E26" s="142">
        <f>SUM(K7:M7)</f>
        <v>0</v>
      </c>
      <c r="F26" s="142">
        <f>N7</f>
        <v>0</v>
      </c>
      <c r="G26" s="143">
        <f>SUM(B13:D13)</f>
        <v>0</v>
      </c>
      <c r="H26" s="143">
        <f>SUM(E13:G13)</f>
        <v>0</v>
      </c>
      <c r="I26" s="143">
        <f>SUM(H13:J13)</f>
        <v>0</v>
      </c>
      <c r="J26" s="143">
        <f>SUM(K13:M13)</f>
        <v>0</v>
      </c>
      <c r="K26" s="143">
        <f>N13</f>
        <v>0</v>
      </c>
      <c r="L26" s="141">
        <f>G26-B26</f>
        <v>0</v>
      </c>
      <c r="M26" s="141">
        <f t="shared" si="2"/>
        <v>0</v>
      </c>
      <c r="N26" s="141">
        <f t="shared" si="2"/>
        <v>0</v>
      </c>
      <c r="O26" s="141">
        <f t="shared" si="2"/>
        <v>0</v>
      </c>
      <c r="P26" s="141">
        <f t="shared" si="2"/>
        <v>0</v>
      </c>
      <c r="Q26" s="176"/>
      <c r="R26" s="71"/>
      <c r="U26" s="39"/>
    </row>
    <row r="27" spans="1:22" ht="7.5" hidden="1" customHeight="1" x14ac:dyDescent="0.2">
      <c r="A27" s="112"/>
      <c r="B27" s="112"/>
      <c r="C27" s="112"/>
      <c r="D27" s="112"/>
      <c r="E27" s="112"/>
      <c r="F27" s="112"/>
      <c r="G27" s="112"/>
      <c r="H27" s="112"/>
      <c r="I27" s="112"/>
      <c r="J27" s="112"/>
      <c r="K27" s="112"/>
      <c r="L27" s="112"/>
      <c r="M27" s="112"/>
      <c r="N27" s="112"/>
      <c r="Q27" s="176"/>
      <c r="R27" s="68"/>
      <c r="S27" s="39"/>
      <c r="U27" s="39"/>
      <c r="V27" s="39"/>
    </row>
    <row r="28" spans="1:22" ht="13.5" customHeight="1" x14ac:dyDescent="0.2">
      <c r="A28" s="112"/>
      <c r="B28" s="225"/>
      <c r="C28" s="69"/>
      <c r="D28" s="109"/>
      <c r="E28" s="109"/>
      <c r="F28" s="52"/>
      <c r="G28" s="52"/>
      <c r="H28" s="52"/>
      <c r="I28" s="109"/>
      <c r="J28" s="52"/>
      <c r="K28" s="52"/>
      <c r="L28" s="52"/>
      <c r="M28" s="109"/>
      <c r="O28" s="69"/>
      <c r="P28" s="69"/>
      <c r="Q28" s="176"/>
      <c r="R28" s="68"/>
      <c r="S28" s="39"/>
      <c r="U28" s="39"/>
      <c r="V28" s="39"/>
    </row>
    <row r="29" spans="1:22" ht="41.25" customHeight="1" x14ac:dyDescent="0.2">
      <c r="A29" s="555" t="s">
        <v>523</v>
      </c>
      <c r="B29" s="580"/>
      <c r="C29" s="580"/>
      <c r="D29" s="580"/>
      <c r="E29" s="580"/>
      <c r="F29" s="580"/>
      <c r="I29" s="109"/>
      <c r="J29" s="52"/>
      <c r="K29" s="52"/>
      <c r="L29" s="585" t="str">
        <f>基本情報＿表紙!$E$6</f>
        <v>＊＊事業所</v>
      </c>
      <c r="M29" s="586"/>
      <c r="N29" s="587"/>
      <c r="O29" s="583">
        <f>基本情報＿表紙!$J$4</f>
        <v>4</v>
      </c>
      <c r="P29" s="584"/>
      <c r="Q29" s="176"/>
      <c r="R29" s="68"/>
      <c r="S29" s="39"/>
      <c r="U29" s="39"/>
      <c r="V29" s="39"/>
    </row>
    <row r="30" spans="1:22" ht="15.75" customHeight="1" x14ac:dyDescent="0.2">
      <c r="G30" s="52"/>
      <c r="H30" s="52"/>
      <c r="I30" s="109"/>
      <c r="J30" s="52"/>
      <c r="K30" s="52"/>
      <c r="L30" s="52"/>
      <c r="M30" s="109"/>
      <c r="O30" s="69"/>
      <c r="P30" s="69"/>
      <c r="Q30" s="176"/>
      <c r="R30" s="68"/>
      <c r="S30" s="39"/>
      <c r="U30" s="39"/>
      <c r="V30" s="39"/>
    </row>
    <row r="31" spans="1:22" ht="32.25" customHeight="1" x14ac:dyDescent="0.2">
      <c r="A31" s="416" t="s">
        <v>254</v>
      </c>
      <c r="B31" s="200" t="s">
        <v>7</v>
      </c>
      <c r="C31" s="168" t="s">
        <v>8</v>
      </c>
      <c r="D31" s="168" t="s">
        <v>9</v>
      </c>
      <c r="E31" s="168" t="s">
        <v>11</v>
      </c>
      <c r="F31" s="168" t="s">
        <v>12</v>
      </c>
      <c r="G31" s="168" t="s">
        <v>13</v>
      </c>
      <c r="H31" s="168" t="s">
        <v>14</v>
      </c>
      <c r="I31" s="168" t="s">
        <v>15</v>
      </c>
      <c r="J31" s="168" t="s">
        <v>16</v>
      </c>
      <c r="K31" s="168" t="s">
        <v>17</v>
      </c>
      <c r="L31" s="168" t="s">
        <v>18</v>
      </c>
      <c r="M31" s="168" t="s">
        <v>19</v>
      </c>
      <c r="N31" s="168" t="s">
        <v>20</v>
      </c>
      <c r="O31" s="57"/>
      <c r="P31" s="57"/>
      <c r="Q31" s="176"/>
      <c r="R31" s="68"/>
      <c r="S31" s="39"/>
      <c r="U31" s="39"/>
      <c r="V31" s="39"/>
    </row>
    <row r="32" spans="1:22" s="70" customFormat="1" ht="32.25" customHeight="1" x14ac:dyDescent="0.2">
      <c r="A32" s="408" t="s">
        <v>384</v>
      </c>
      <c r="B32" s="249">
        <f>目標値入力シート!B14</f>
        <v>0</v>
      </c>
      <c r="C32" s="249">
        <f>目標値入力シート!C14</f>
        <v>0</v>
      </c>
      <c r="D32" s="249">
        <f>目標値入力シート!D14</f>
        <v>0</v>
      </c>
      <c r="E32" s="249">
        <f>目標値入力シート!E14</f>
        <v>0</v>
      </c>
      <c r="F32" s="249">
        <f>目標値入力シート!F14</f>
        <v>0</v>
      </c>
      <c r="G32" s="249">
        <f>目標値入力シート!G14</f>
        <v>0</v>
      </c>
      <c r="H32" s="249">
        <f>目標値入力シート!H14</f>
        <v>0</v>
      </c>
      <c r="I32" s="249">
        <f>目標値入力シート!I14</f>
        <v>0</v>
      </c>
      <c r="J32" s="249">
        <f>目標値入力シート!J14</f>
        <v>0</v>
      </c>
      <c r="K32" s="249">
        <f>目標値入力シート!K14</f>
        <v>0</v>
      </c>
      <c r="L32" s="249">
        <f>目標値入力シート!L14</f>
        <v>0</v>
      </c>
      <c r="M32" s="249">
        <f>目標値入力シート!M14</f>
        <v>0</v>
      </c>
      <c r="N32" s="66">
        <f>SUM(B32:M32)</f>
        <v>0</v>
      </c>
      <c r="O32" s="233"/>
      <c r="P32" s="233"/>
      <c r="Q32" s="39" t="s">
        <v>268</v>
      </c>
      <c r="R32" s="71"/>
      <c r="U32" s="39"/>
    </row>
    <row r="33" spans="1:22" s="70" customFormat="1" ht="32.25" customHeight="1" x14ac:dyDescent="0.2">
      <c r="A33" s="408" t="s">
        <v>386</v>
      </c>
      <c r="B33" s="249">
        <f>目標値入力シート!B15</f>
        <v>0</v>
      </c>
      <c r="C33" s="249">
        <f>目標値入力シート!C15</f>
        <v>0</v>
      </c>
      <c r="D33" s="249">
        <f>目標値入力シート!D15</f>
        <v>0</v>
      </c>
      <c r="E33" s="249">
        <f>目標値入力シート!E15</f>
        <v>0</v>
      </c>
      <c r="F33" s="249">
        <f>目標値入力シート!F15</f>
        <v>0</v>
      </c>
      <c r="G33" s="249">
        <f>目標値入力シート!G15</f>
        <v>0</v>
      </c>
      <c r="H33" s="249">
        <f>目標値入力シート!H15</f>
        <v>0</v>
      </c>
      <c r="I33" s="249">
        <f>目標値入力シート!I15</f>
        <v>0</v>
      </c>
      <c r="J33" s="249">
        <f>目標値入力シート!J15</f>
        <v>0</v>
      </c>
      <c r="K33" s="249">
        <f>目標値入力シート!K15</f>
        <v>0</v>
      </c>
      <c r="L33" s="249">
        <f>目標値入力シート!L15</f>
        <v>0</v>
      </c>
      <c r="M33" s="249">
        <f>目標値入力シート!M15</f>
        <v>0</v>
      </c>
      <c r="N33" s="66">
        <f>SUM(B33:M33)</f>
        <v>0</v>
      </c>
      <c r="O33" s="233"/>
      <c r="P33" s="233"/>
      <c r="Q33" s="39" t="s">
        <v>269</v>
      </c>
      <c r="R33" s="71"/>
      <c r="U33" s="39"/>
    </row>
    <row r="34" spans="1:22" s="70" customFormat="1" ht="32.25" customHeight="1" x14ac:dyDescent="0.2">
      <c r="A34" s="30" t="s">
        <v>150</v>
      </c>
      <c r="B34" s="249">
        <f>目標値入力シート!B16</f>
        <v>0</v>
      </c>
      <c r="C34" s="249">
        <f>目標値入力シート!C16</f>
        <v>0</v>
      </c>
      <c r="D34" s="249">
        <f>目標値入力シート!D16</f>
        <v>0</v>
      </c>
      <c r="E34" s="249">
        <f>目標値入力シート!E16</f>
        <v>0</v>
      </c>
      <c r="F34" s="249">
        <f>目標値入力シート!F16</f>
        <v>0</v>
      </c>
      <c r="G34" s="249">
        <f>目標値入力シート!G16</f>
        <v>0</v>
      </c>
      <c r="H34" s="249">
        <f>目標値入力シート!H16</f>
        <v>0</v>
      </c>
      <c r="I34" s="249">
        <f>目標値入力シート!I16</f>
        <v>0</v>
      </c>
      <c r="J34" s="249">
        <f>目標値入力シート!J16</f>
        <v>0</v>
      </c>
      <c r="K34" s="249">
        <f>目標値入力シート!K16</f>
        <v>0</v>
      </c>
      <c r="L34" s="249">
        <f>目標値入力シート!L16</f>
        <v>0</v>
      </c>
      <c r="M34" s="249">
        <f>目標値入力シート!M16</f>
        <v>0</v>
      </c>
      <c r="N34" s="66">
        <f>SUM(B34:M34)</f>
        <v>0</v>
      </c>
      <c r="O34" s="233"/>
      <c r="P34" s="233"/>
      <c r="Q34" s="39" t="s">
        <v>474</v>
      </c>
      <c r="R34" s="71"/>
      <c r="U34" s="39"/>
    </row>
    <row r="35" spans="1:22" s="70" customFormat="1" ht="32.25" customHeight="1" x14ac:dyDescent="0.2">
      <c r="A35" s="168" t="s">
        <v>20</v>
      </c>
      <c r="B35" s="66">
        <f>目標値入力シート!B17</f>
        <v>0</v>
      </c>
      <c r="C35" s="66">
        <f>目標値入力シート!C17</f>
        <v>0</v>
      </c>
      <c r="D35" s="66">
        <f>目標値入力シート!D17</f>
        <v>0</v>
      </c>
      <c r="E35" s="66">
        <f>目標値入力シート!E17</f>
        <v>0</v>
      </c>
      <c r="F35" s="66">
        <f>目標値入力シート!F17</f>
        <v>0</v>
      </c>
      <c r="G35" s="66">
        <f>目標値入力シート!G17</f>
        <v>0</v>
      </c>
      <c r="H35" s="66">
        <f>目標値入力シート!H17</f>
        <v>0</v>
      </c>
      <c r="I35" s="66">
        <f>目標値入力シート!I17</f>
        <v>0</v>
      </c>
      <c r="J35" s="66">
        <f>目標値入力シート!J17</f>
        <v>0</v>
      </c>
      <c r="K35" s="66">
        <f>目標値入力シート!K17</f>
        <v>0</v>
      </c>
      <c r="L35" s="66">
        <f>目標値入力シート!L17</f>
        <v>0</v>
      </c>
      <c r="M35" s="66">
        <f>目標値入力シート!M17</f>
        <v>0</v>
      </c>
      <c r="N35" s="66">
        <f>SUM(B35:M35)</f>
        <v>0</v>
      </c>
      <c r="O35" s="233"/>
      <c r="P35" s="233"/>
      <c r="R35" s="71"/>
      <c r="U35" s="39"/>
    </row>
    <row r="36" spans="1:22" s="70" customFormat="1" ht="7.5" customHeight="1" x14ac:dyDescent="0.2">
      <c r="A36" s="314"/>
      <c r="B36" s="228"/>
      <c r="C36" s="228"/>
      <c r="D36" s="228"/>
      <c r="E36" s="228"/>
      <c r="F36" s="228"/>
      <c r="G36" s="228"/>
      <c r="H36" s="228"/>
      <c r="I36" s="228"/>
      <c r="J36" s="228"/>
      <c r="K36" s="228"/>
      <c r="L36" s="228"/>
      <c r="M36" s="228"/>
      <c r="N36" s="228"/>
      <c r="O36" s="315"/>
      <c r="P36" s="315"/>
      <c r="Q36" s="176"/>
      <c r="R36" s="71"/>
      <c r="U36" s="39"/>
    </row>
    <row r="37" spans="1:22" s="70" customFormat="1" ht="32.25" customHeight="1" x14ac:dyDescent="0.2">
      <c r="A37" s="416" t="s">
        <v>255</v>
      </c>
      <c r="B37" s="229" t="s">
        <v>7</v>
      </c>
      <c r="C37" s="230" t="s">
        <v>8</v>
      </c>
      <c r="D37" s="230" t="s">
        <v>9</v>
      </c>
      <c r="E37" s="230" t="s">
        <v>11</v>
      </c>
      <c r="F37" s="230" t="s">
        <v>12</v>
      </c>
      <c r="G37" s="230" t="s">
        <v>13</v>
      </c>
      <c r="H37" s="230" t="s">
        <v>14</v>
      </c>
      <c r="I37" s="230" t="s">
        <v>15</v>
      </c>
      <c r="J37" s="230" t="s">
        <v>16</v>
      </c>
      <c r="K37" s="230" t="s">
        <v>17</v>
      </c>
      <c r="L37" s="230" t="s">
        <v>18</v>
      </c>
      <c r="M37" s="230" t="s">
        <v>19</v>
      </c>
      <c r="N37" s="230" t="s">
        <v>20</v>
      </c>
      <c r="O37" s="316"/>
      <c r="P37" s="316"/>
      <c r="Q37" s="176"/>
      <c r="R37" s="71"/>
      <c r="U37" s="39"/>
    </row>
    <row r="38" spans="1:22" s="70" customFormat="1" ht="32.25" customHeight="1" x14ac:dyDescent="0.2">
      <c r="A38" s="408" t="s">
        <v>384</v>
      </c>
      <c r="B38" s="249">
        <f>'2　基本情報＿サービス回数'!B15</f>
        <v>0</v>
      </c>
      <c r="C38" s="249">
        <f>'2　基本情報＿サービス回数'!C15</f>
        <v>0</v>
      </c>
      <c r="D38" s="249">
        <f>'2　基本情報＿サービス回数'!D15</f>
        <v>0</v>
      </c>
      <c r="E38" s="249">
        <f>'2　基本情報＿サービス回数'!E15</f>
        <v>0</v>
      </c>
      <c r="F38" s="249">
        <f>'2　基本情報＿サービス回数'!F15</f>
        <v>0</v>
      </c>
      <c r="G38" s="249">
        <f>'2　基本情報＿サービス回数'!G15</f>
        <v>0</v>
      </c>
      <c r="H38" s="249">
        <f>'2　基本情報＿サービス回数'!H15</f>
        <v>0</v>
      </c>
      <c r="I38" s="249">
        <f>'2　基本情報＿サービス回数'!I15</f>
        <v>0</v>
      </c>
      <c r="J38" s="249">
        <f>'2　基本情報＿サービス回数'!J15</f>
        <v>0</v>
      </c>
      <c r="K38" s="249">
        <f>'2　基本情報＿サービス回数'!K15</f>
        <v>0</v>
      </c>
      <c r="L38" s="249">
        <f>'2　基本情報＿サービス回数'!L15</f>
        <v>0</v>
      </c>
      <c r="M38" s="249">
        <f>'2　基本情報＿サービス回数'!M15</f>
        <v>0</v>
      </c>
      <c r="N38" s="67">
        <f>SUM(B38:M38)</f>
        <v>0</v>
      </c>
      <c r="O38" s="233"/>
      <c r="P38" s="233"/>
      <c r="Q38" s="176"/>
      <c r="R38" s="71"/>
      <c r="U38" s="39"/>
    </row>
    <row r="39" spans="1:22" s="70" customFormat="1" ht="32.25" customHeight="1" x14ac:dyDescent="0.2">
      <c r="A39" s="408" t="s">
        <v>386</v>
      </c>
      <c r="B39" s="249">
        <f>'2　基本情報＿サービス回数'!B20</f>
        <v>0</v>
      </c>
      <c r="C39" s="249">
        <f>'2　基本情報＿サービス回数'!C20</f>
        <v>0</v>
      </c>
      <c r="D39" s="249">
        <f>'2　基本情報＿サービス回数'!D20</f>
        <v>0</v>
      </c>
      <c r="E39" s="249">
        <f>'2　基本情報＿サービス回数'!E20</f>
        <v>0</v>
      </c>
      <c r="F39" s="249">
        <f>'2　基本情報＿サービス回数'!F20</f>
        <v>0</v>
      </c>
      <c r="G39" s="249">
        <f>'2　基本情報＿サービス回数'!G20</f>
        <v>0</v>
      </c>
      <c r="H39" s="249">
        <f>'2　基本情報＿サービス回数'!H20</f>
        <v>0</v>
      </c>
      <c r="I39" s="249">
        <f>'2　基本情報＿サービス回数'!I20</f>
        <v>0</v>
      </c>
      <c r="J39" s="249">
        <f>'2　基本情報＿サービス回数'!J20</f>
        <v>0</v>
      </c>
      <c r="K39" s="249">
        <f>'2　基本情報＿サービス回数'!K20</f>
        <v>0</v>
      </c>
      <c r="L39" s="249">
        <f>'2　基本情報＿サービス回数'!L20</f>
        <v>0</v>
      </c>
      <c r="M39" s="249">
        <f>'2　基本情報＿サービス回数'!M20</f>
        <v>0</v>
      </c>
      <c r="N39" s="67">
        <f>SUM(B39:M39)</f>
        <v>0</v>
      </c>
      <c r="O39" s="233"/>
      <c r="P39" s="233"/>
      <c r="Q39" s="176"/>
      <c r="R39" s="71"/>
      <c r="U39" s="39"/>
    </row>
    <row r="40" spans="1:22" s="70" customFormat="1" ht="32.25" customHeight="1" x14ac:dyDescent="0.2">
      <c r="A40" s="30" t="s">
        <v>150</v>
      </c>
      <c r="B40" s="249">
        <f>'2　基本情報＿サービス回数'!B27</f>
        <v>0</v>
      </c>
      <c r="C40" s="249">
        <f>'2　基本情報＿サービス回数'!C27</f>
        <v>0</v>
      </c>
      <c r="D40" s="249">
        <f>'2　基本情報＿サービス回数'!D27</f>
        <v>0</v>
      </c>
      <c r="E40" s="249">
        <f>'2　基本情報＿サービス回数'!E27</f>
        <v>0</v>
      </c>
      <c r="F40" s="249">
        <f>'2　基本情報＿サービス回数'!F27</f>
        <v>0</v>
      </c>
      <c r="G40" s="249">
        <f>'2　基本情報＿サービス回数'!G27</f>
        <v>0</v>
      </c>
      <c r="H40" s="249">
        <f>'2　基本情報＿サービス回数'!H27</f>
        <v>0</v>
      </c>
      <c r="I40" s="249">
        <f>'2　基本情報＿サービス回数'!I27</f>
        <v>0</v>
      </c>
      <c r="J40" s="249">
        <f>'2　基本情報＿サービス回数'!J27</f>
        <v>0</v>
      </c>
      <c r="K40" s="249">
        <f>'2　基本情報＿サービス回数'!K27</f>
        <v>0</v>
      </c>
      <c r="L40" s="249">
        <f>'2　基本情報＿サービス回数'!L27</f>
        <v>0</v>
      </c>
      <c r="M40" s="249">
        <f>'2　基本情報＿サービス回数'!M27</f>
        <v>0</v>
      </c>
      <c r="N40" s="67">
        <f>SUM(B40:M40)</f>
        <v>0</v>
      </c>
      <c r="O40" s="233"/>
      <c r="P40" s="233"/>
      <c r="Q40" s="176"/>
      <c r="R40" s="71"/>
      <c r="U40" s="39"/>
    </row>
    <row r="41" spans="1:22" s="70" customFormat="1" ht="32.25" customHeight="1" x14ac:dyDescent="0.2">
      <c r="A41" s="135" t="s">
        <v>20</v>
      </c>
      <c r="B41" s="67">
        <f>'2　基本情報＿サービス回数'!B29</f>
        <v>0</v>
      </c>
      <c r="C41" s="67">
        <f>'2　基本情報＿サービス回数'!C29</f>
        <v>0</v>
      </c>
      <c r="D41" s="67">
        <f>'2　基本情報＿サービス回数'!D29</f>
        <v>0</v>
      </c>
      <c r="E41" s="67">
        <f>'2　基本情報＿サービス回数'!E29</f>
        <v>0</v>
      </c>
      <c r="F41" s="67">
        <f>'2　基本情報＿サービス回数'!F29</f>
        <v>0</v>
      </c>
      <c r="G41" s="67">
        <f>'2　基本情報＿サービス回数'!G29</f>
        <v>0</v>
      </c>
      <c r="H41" s="67">
        <f>'2　基本情報＿サービス回数'!H29</f>
        <v>0</v>
      </c>
      <c r="I41" s="67">
        <f>'2　基本情報＿サービス回数'!I29</f>
        <v>0</v>
      </c>
      <c r="J41" s="67">
        <f>'2　基本情報＿サービス回数'!J29</f>
        <v>0</v>
      </c>
      <c r="K41" s="67">
        <f>'2　基本情報＿サービス回数'!K29</f>
        <v>0</v>
      </c>
      <c r="L41" s="67">
        <f>'2　基本情報＿サービス回数'!L29</f>
        <v>0</v>
      </c>
      <c r="M41" s="67">
        <f>'2　基本情報＿サービス回数'!M29</f>
        <v>0</v>
      </c>
      <c r="N41" s="67">
        <f>SUM(B41:M41)</f>
        <v>0</v>
      </c>
      <c r="O41" s="233"/>
      <c r="P41" s="233"/>
      <c r="Q41" s="176"/>
      <c r="R41" s="71"/>
      <c r="U41" s="39"/>
    </row>
    <row r="42" spans="1:22" s="70" customFormat="1" ht="7.5" customHeight="1" x14ac:dyDescent="0.2">
      <c r="A42" s="314"/>
      <c r="B42" s="228"/>
      <c r="C42" s="228"/>
      <c r="D42" s="228"/>
      <c r="E42" s="228"/>
      <c r="F42" s="228"/>
      <c r="G42" s="228"/>
      <c r="H42" s="228"/>
      <c r="I42" s="228"/>
      <c r="J42" s="228"/>
      <c r="K42" s="228"/>
      <c r="L42" s="228"/>
      <c r="M42" s="228"/>
      <c r="N42" s="228"/>
      <c r="O42" s="315"/>
      <c r="P42" s="315"/>
      <c r="Q42" s="176"/>
      <c r="R42" s="71"/>
      <c r="U42" s="39"/>
    </row>
    <row r="43" spans="1:22" ht="32.25" customHeight="1" x14ac:dyDescent="0.2">
      <c r="A43" s="416" t="s">
        <v>256</v>
      </c>
      <c r="B43" s="231" t="s">
        <v>7</v>
      </c>
      <c r="C43" s="232" t="s">
        <v>8</v>
      </c>
      <c r="D43" s="232" t="s">
        <v>9</v>
      </c>
      <c r="E43" s="232" t="s">
        <v>11</v>
      </c>
      <c r="F43" s="232" t="s">
        <v>12</v>
      </c>
      <c r="G43" s="232" t="s">
        <v>13</v>
      </c>
      <c r="H43" s="232" t="s">
        <v>14</v>
      </c>
      <c r="I43" s="232" t="s">
        <v>15</v>
      </c>
      <c r="J43" s="232" t="s">
        <v>16</v>
      </c>
      <c r="K43" s="232" t="s">
        <v>17</v>
      </c>
      <c r="L43" s="232" t="s">
        <v>18</v>
      </c>
      <c r="M43" s="232" t="s">
        <v>19</v>
      </c>
      <c r="N43" s="232" t="s">
        <v>20</v>
      </c>
      <c r="O43" s="576"/>
      <c r="P43" s="577"/>
      <c r="Q43" s="176"/>
      <c r="R43" s="68"/>
      <c r="S43" s="39"/>
      <c r="U43" s="39"/>
      <c r="V43" s="39"/>
    </row>
    <row r="44" spans="1:22" s="70" customFormat="1" ht="32.25" customHeight="1" x14ac:dyDescent="0.2">
      <c r="A44" s="391" t="s">
        <v>384</v>
      </c>
      <c r="B44" s="249">
        <f>IFERROR(B38-B32,"")</f>
        <v>0</v>
      </c>
      <c r="C44" s="249">
        <f t="shared" ref="C44:N44" si="3">IFERROR(C38-C32,"")</f>
        <v>0</v>
      </c>
      <c r="D44" s="249">
        <f t="shared" si="3"/>
        <v>0</v>
      </c>
      <c r="E44" s="249">
        <f t="shared" si="3"/>
        <v>0</v>
      </c>
      <c r="F44" s="249">
        <f t="shared" si="3"/>
        <v>0</v>
      </c>
      <c r="G44" s="249">
        <f t="shared" si="3"/>
        <v>0</v>
      </c>
      <c r="H44" s="249">
        <f t="shared" si="3"/>
        <v>0</v>
      </c>
      <c r="I44" s="249">
        <f t="shared" si="3"/>
        <v>0</v>
      </c>
      <c r="J44" s="249">
        <f t="shared" si="3"/>
        <v>0</v>
      </c>
      <c r="K44" s="249">
        <f t="shared" si="3"/>
        <v>0</v>
      </c>
      <c r="L44" s="249">
        <f t="shared" si="3"/>
        <v>0</v>
      </c>
      <c r="M44" s="249">
        <f t="shared" si="3"/>
        <v>0</v>
      </c>
      <c r="N44" s="139">
        <f t="shared" si="3"/>
        <v>0</v>
      </c>
      <c r="O44" s="578"/>
      <c r="P44" s="577"/>
      <c r="Q44" s="71"/>
      <c r="T44" s="39"/>
    </row>
    <row r="45" spans="1:22" s="56" customFormat="1" ht="32.25" customHeight="1" x14ac:dyDescent="0.2">
      <c r="A45" s="391" t="s">
        <v>386</v>
      </c>
      <c r="B45" s="249">
        <f t="shared" ref="B45:N45" si="4">IFERROR(B39-B33,"")</f>
        <v>0</v>
      </c>
      <c r="C45" s="249">
        <f t="shared" si="4"/>
        <v>0</v>
      </c>
      <c r="D45" s="249">
        <f t="shared" si="4"/>
        <v>0</v>
      </c>
      <c r="E45" s="249">
        <f t="shared" si="4"/>
        <v>0</v>
      </c>
      <c r="F45" s="249">
        <f t="shared" si="4"/>
        <v>0</v>
      </c>
      <c r="G45" s="249">
        <f t="shared" si="4"/>
        <v>0</v>
      </c>
      <c r="H45" s="249">
        <f t="shared" si="4"/>
        <v>0</v>
      </c>
      <c r="I45" s="249">
        <f t="shared" si="4"/>
        <v>0</v>
      </c>
      <c r="J45" s="249">
        <f t="shared" si="4"/>
        <v>0</v>
      </c>
      <c r="K45" s="249">
        <f t="shared" si="4"/>
        <v>0</v>
      </c>
      <c r="L45" s="249">
        <f t="shared" si="4"/>
        <v>0</v>
      </c>
      <c r="M45" s="249">
        <f t="shared" si="4"/>
        <v>0</v>
      </c>
      <c r="N45" s="139">
        <f t="shared" si="4"/>
        <v>0</v>
      </c>
      <c r="O45" s="578"/>
      <c r="P45" s="577"/>
      <c r="Q45" s="71"/>
    </row>
    <row r="46" spans="1:22" s="56" customFormat="1" ht="32.25" customHeight="1" x14ac:dyDescent="0.2">
      <c r="A46" s="30" t="s">
        <v>150</v>
      </c>
      <c r="B46" s="249">
        <f t="shared" ref="B46:N46" si="5">IFERROR(B40-B34,"")</f>
        <v>0</v>
      </c>
      <c r="C46" s="249">
        <f t="shared" si="5"/>
        <v>0</v>
      </c>
      <c r="D46" s="249">
        <f t="shared" si="5"/>
        <v>0</v>
      </c>
      <c r="E46" s="249">
        <f t="shared" si="5"/>
        <v>0</v>
      </c>
      <c r="F46" s="249">
        <f t="shared" si="5"/>
        <v>0</v>
      </c>
      <c r="G46" s="249">
        <f t="shared" si="5"/>
        <v>0</v>
      </c>
      <c r="H46" s="249">
        <f t="shared" si="5"/>
        <v>0</v>
      </c>
      <c r="I46" s="249">
        <f t="shared" si="5"/>
        <v>0</v>
      </c>
      <c r="J46" s="249">
        <f t="shared" si="5"/>
        <v>0</v>
      </c>
      <c r="K46" s="249">
        <f t="shared" si="5"/>
        <v>0</v>
      </c>
      <c r="L46" s="249">
        <f t="shared" si="5"/>
        <v>0</v>
      </c>
      <c r="M46" s="249">
        <f t="shared" si="5"/>
        <v>0</v>
      </c>
      <c r="N46" s="139">
        <f t="shared" si="5"/>
        <v>0</v>
      </c>
      <c r="O46" s="578"/>
      <c r="P46" s="577"/>
      <c r="R46" s="71"/>
    </row>
    <row r="47" spans="1:22" ht="32.25" customHeight="1" x14ac:dyDescent="0.2">
      <c r="A47" s="137" t="s">
        <v>20</v>
      </c>
      <c r="B47" s="139">
        <f>IFERROR(B41-B35,"")</f>
        <v>0</v>
      </c>
      <c r="C47" s="139">
        <f t="shared" ref="C47:N47" si="6">IFERROR(C41-C35,"")</f>
        <v>0</v>
      </c>
      <c r="D47" s="139">
        <f t="shared" si="6"/>
        <v>0</v>
      </c>
      <c r="E47" s="139">
        <f t="shared" si="6"/>
        <v>0</v>
      </c>
      <c r="F47" s="139">
        <f t="shared" si="6"/>
        <v>0</v>
      </c>
      <c r="G47" s="139">
        <f t="shared" si="6"/>
        <v>0</v>
      </c>
      <c r="H47" s="139">
        <f t="shared" si="6"/>
        <v>0</v>
      </c>
      <c r="I47" s="139">
        <f t="shared" si="6"/>
        <v>0</v>
      </c>
      <c r="J47" s="139">
        <f t="shared" si="6"/>
        <v>0</v>
      </c>
      <c r="K47" s="139">
        <f t="shared" si="6"/>
        <v>0</v>
      </c>
      <c r="L47" s="139">
        <f t="shared" si="6"/>
        <v>0</v>
      </c>
      <c r="M47" s="139">
        <f t="shared" si="6"/>
        <v>0</v>
      </c>
      <c r="N47" s="139">
        <f t="shared" si="6"/>
        <v>0</v>
      </c>
      <c r="O47" s="578"/>
      <c r="P47" s="577"/>
      <c r="Q47" s="176"/>
      <c r="R47" s="68"/>
      <c r="S47" s="39"/>
      <c r="U47" s="39"/>
      <c r="V47" s="39"/>
    </row>
    <row r="48" spans="1:22" ht="7.5" customHeight="1" x14ac:dyDescent="0.2">
      <c r="A48" s="112"/>
      <c r="B48" s="112"/>
      <c r="C48" s="112"/>
      <c r="D48" s="112"/>
      <c r="E48" s="112"/>
      <c r="F48" s="112"/>
      <c r="G48" s="112"/>
      <c r="H48" s="112"/>
      <c r="I48" s="112"/>
      <c r="J48" s="112"/>
      <c r="K48" s="112"/>
      <c r="L48" s="112"/>
      <c r="M48" s="112"/>
      <c r="N48" s="112"/>
      <c r="Q48" s="176"/>
      <c r="R48" s="68"/>
      <c r="S48" s="39"/>
      <c r="U48" s="39"/>
      <c r="V48" s="39"/>
    </row>
    <row r="49" spans="1:26" ht="26.25" hidden="1" customHeight="1" x14ac:dyDescent="0.2">
      <c r="A49" s="406" t="s">
        <v>257</v>
      </c>
      <c r="B49" s="112"/>
      <c r="C49" s="112"/>
      <c r="D49" s="112"/>
      <c r="E49" s="112"/>
      <c r="F49" s="112"/>
      <c r="G49" s="574" t="s">
        <v>258</v>
      </c>
      <c r="H49" s="575"/>
      <c r="I49" s="112"/>
      <c r="J49" s="112"/>
      <c r="K49" s="112"/>
      <c r="L49" s="572" t="s">
        <v>259</v>
      </c>
      <c r="M49" s="573"/>
      <c r="N49" s="112"/>
      <c r="Q49" s="176"/>
      <c r="R49" s="68"/>
      <c r="S49" s="39"/>
      <c r="U49" s="39"/>
      <c r="V49" s="39"/>
    </row>
    <row r="50" spans="1:26" ht="27" hidden="1" customHeight="1" x14ac:dyDescent="0.2">
      <c r="A50" s="168"/>
      <c r="B50" s="168" t="s">
        <v>26</v>
      </c>
      <c r="C50" s="168" t="s">
        <v>27</v>
      </c>
      <c r="D50" s="168" t="s">
        <v>28</v>
      </c>
      <c r="E50" s="168" t="s">
        <v>47</v>
      </c>
      <c r="F50" s="168" t="s">
        <v>20</v>
      </c>
      <c r="G50" s="135" t="s">
        <v>26</v>
      </c>
      <c r="H50" s="135" t="s">
        <v>27</v>
      </c>
      <c r="I50" s="135" t="s">
        <v>28</v>
      </c>
      <c r="J50" s="135" t="s">
        <v>47</v>
      </c>
      <c r="K50" s="135" t="s">
        <v>20</v>
      </c>
      <c r="L50" s="137" t="s">
        <v>26</v>
      </c>
      <c r="M50" s="137" t="s">
        <v>27</v>
      </c>
      <c r="N50" s="137" t="s">
        <v>28</v>
      </c>
      <c r="O50" s="137" t="s">
        <v>47</v>
      </c>
      <c r="P50" s="137" t="s">
        <v>20</v>
      </c>
      <c r="Q50" s="176"/>
      <c r="R50" s="68"/>
      <c r="S50" s="39"/>
      <c r="U50" s="39"/>
      <c r="V50" s="39"/>
    </row>
    <row r="51" spans="1:26" s="70" customFormat="1" ht="27" hidden="1" customHeight="1" x14ac:dyDescent="0.2">
      <c r="A51" s="408" t="s">
        <v>384</v>
      </c>
      <c r="B51" s="255">
        <f>SUM(B32:D32)</f>
        <v>0</v>
      </c>
      <c r="C51" s="255">
        <f>SUM(E32:G32)</f>
        <v>0</v>
      </c>
      <c r="D51" s="255">
        <f>SUM(H32:J32)</f>
        <v>0</v>
      </c>
      <c r="E51" s="255">
        <f>SUM(K32:M32)</f>
        <v>0</v>
      </c>
      <c r="F51" s="142">
        <f>N32</f>
        <v>0</v>
      </c>
      <c r="G51" s="255">
        <f>SUM(B38:D38)</f>
        <v>0</v>
      </c>
      <c r="H51" s="255">
        <f>SUM(E38:G38)</f>
        <v>0</v>
      </c>
      <c r="I51" s="255">
        <f>SUM(H38:J38)</f>
        <v>0</v>
      </c>
      <c r="J51" s="255">
        <f>SUM(K38:M38)</f>
        <v>0</v>
      </c>
      <c r="K51" s="143">
        <f>N38</f>
        <v>0</v>
      </c>
      <c r="L51" s="255">
        <f t="shared" ref="L51:P54" si="7">G51-B51</f>
        <v>0</v>
      </c>
      <c r="M51" s="255">
        <f t="shared" si="7"/>
        <v>0</v>
      </c>
      <c r="N51" s="255">
        <f t="shared" si="7"/>
        <v>0</v>
      </c>
      <c r="O51" s="255">
        <f t="shared" si="7"/>
        <v>0</v>
      </c>
      <c r="P51" s="255">
        <f t="shared" si="7"/>
        <v>0</v>
      </c>
      <c r="R51" s="71"/>
      <c r="U51" s="39"/>
    </row>
    <row r="52" spans="1:26" s="70" customFormat="1" ht="27" hidden="1" customHeight="1" x14ac:dyDescent="0.2">
      <c r="A52" s="408" t="s">
        <v>386</v>
      </c>
      <c r="B52" s="255">
        <f>SUM(B33:D33)</f>
        <v>0</v>
      </c>
      <c r="C52" s="255">
        <f>SUM(E33:G33)</f>
        <v>0</v>
      </c>
      <c r="D52" s="255">
        <f>SUM(H33:J33)</f>
        <v>0</v>
      </c>
      <c r="E52" s="255">
        <f>SUM(K33:M33)</f>
        <v>0</v>
      </c>
      <c r="F52" s="142">
        <f>N33</f>
        <v>0</v>
      </c>
      <c r="G52" s="255">
        <f>SUM(B39:D39)</f>
        <v>0</v>
      </c>
      <c r="H52" s="255">
        <f>SUM(E39:G39)</f>
        <v>0</v>
      </c>
      <c r="I52" s="255">
        <f>SUM(H39:J39)</f>
        <v>0</v>
      </c>
      <c r="J52" s="255">
        <f>SUM(K39:M39)</f>
        <v>0</v>
      </c>
      <c r="K52" s="143">
        <f>N39</f>
        <v>0</v>
      </c>
      <c r="L52" s="255">
        <f t="shared" si="7"/>
        <v>0</v>
      </c>
      <c r="M52" s="255">
        <f t="shared" si="7"/>
        <v>0</v>
      </c>
      <c r="N52" s="255">
        <f t="shared" si="7"/>
        <v>0</v>
      </c>
      <c r="O52" s="255">
        <f t="shared" si="7"/>
        <v>0</v>
      </c>
      <c r="P52" s="255">
        <f t="shared" si="7"/>
        <v>0</v>
      </c>
      <c r="Q52" s="176"/>
      <c r="R52" s="71"/>
      <c r="U52" s="39"/>
    </row>
    <row r="53" spans="1:26" s="70" customFormat="1" ht="27" hidden="1" customHeight="1" x14ac:dyDescent="0.2">
      <c r="A53" s="30" t="s">
        <v>150</v>
      </c>
      <c r="B53" s="255">
        <f>SUM(B34:D34)</f>
        <v>0</v>
      </c>
      <c r="C53" s="255">
        <f>SUM(E34:G34)</f>
        <v>0</v>
      </c>
      <c r="D53" s="255">
        <f>SUM(H34:J34)</f>
        <v>0</v>
      </c>
      <c r="E53" s="255">
        <f>SUM(K34:M34)</f>
        <v>0</v>
      </c>
      <c r="F53" s="142">
        <f>N34</f>
        <v>0</v>
      </c>
      <c r="G53" s="255">
        <f>SUM(B40:D40)</f>
        <v>0</v>
      </c>
      <c r="H53" s="255">
        <f>SUM(E40:G40)</f>
        <v>0</v>
      </c>
      <c r="I53" s="255">
        <f>SUM(H40:J40)</f>
        <v>0</v>
      </c>
      <c r="J53" s="255">
        <f>SUM(K40:M40)</f>
        <v>0</v>
      </c>
      <c r="K53" s="143">
        <f>N40</f>
        <v>0</v>
      </c>
      <c r="L53" s="255">
        <f t="shared" si="7"/>
        <v>0</v>
      </c>
      <c r="M53" s="255">
        <f t="shared" si="7"/>
        <v>0</v>
      </c>
      <c r="N53" s="255">
        <f t="shared" si="7"/>
        <v>0</v>
      </c>
      <c r="O53" s="255">
        <f t="shared" si="7"/>
        <v>0</v>
      </c>
      <c r="P53" s="255">
        <f t="shared" si="7"/>
        <v>0</v>
      </c>
      <c r="Q53" s="176"/>
      <c r="R53" s="71"/>
      <c r="U53" s="39"/>
    </row>
    <row r="54" spans="1:26" s="70" customFormat="1" ht="27" hidden="1" customHeight="1" x14ac:dyDescent="0.2">
      <c r="A54" s="168" t="s">
        <v>20</v>
      </c>
      <c r="B54" s="142">
        <f>SUM(B35:D35)</f>
        <v>0</v>
      </c>
      <c r="C54" s="142">
        <f>SUM(E35:G35)</f>
        <v>0</v>
      </c>
      <c r="D54" s="142">
        <f>SUM(H35:J35)</f>
        <v>0</v>
      </c>
      <c r="E54" s="142">
        <f>SUM(K35:M35)</f>
        <v>0</v>
      </c>
      <c r="F54" s="142">
        <f>N35</f>
        <v>0</v>
      </c>
      <c r="G54" s="143">
        <f>SUM(B41:D41)</f>
        <v>0</v>
      </c>
      <c r="H54" s="143">
        <f>SUM(E41:G41)</f>
        <v>0</v>
      </c>
      <c r="I54" s="143">
        <f>SUM(H41:J41)</f>
        <v>0</v>
      </c>
      <c r="J54" s="143">
        <f>SUM(K41:M41)</f>
        <v>0</v>
      </c>
      <c r="K54" s="143">
        <f>N41</f>
        <v>0</v>
      </c>
      <c r="L54" s="141">
        <f t="shared" si="7"/>
        <v>0</v>
      </c>
      <c r="M54" s="141">
        <f t="shared" si="7"/>
        <v>0</v>
      </c>
      <c r="N54" s="141">
        <f t="shared" si="7"/>
        <v>0</v>
      </c>
      <c r="O54" s="141">
        <f t="shared" si="7"/>
        <v>0</v>
      </c>
      <c r="P54" s="141">
        <f t="shared" si="7"/>
        <v>0</v>
      </c>
      <c r="Q54" s="176"/>
      <c r="R54" s="71"/>
      <c r="U54" s="39"/>
    </row>
    <row r="55" spans="1:26" s="70" customFormat="1" ht="7.5" customHeight="1" x14ac:dyDescent="0.2">
      <c r="A55" s="138"/>
      <c r="B55" s="112"/>
      <c r="C55" s="112"/>
      <c r="D55" s="112"/>
      <c r="E55" s="112"/>
      <c r="F55" s="138"/>
      <c r="G55" s="112"/>
      <c r="H55" s="112"/>
      <c r="I55" s="112"/>
      <c r="J55" s="112"/>
      <c r="K55" s="112"/>
      <c r="L55" s="112"/>
      <c r="M55" s="112"/>
      <c r="N55" s="112"/>
      <c r="O55" s="46"/>
      <c r="P55" s="46"/>
      <c r="Q55" s="176"/>
      <c r="R55" s="71"/>
      <c r="U55" s="39"/>
    </row>
    <row r="56" spans="1:26" ht="16.5" customHeight="1" x14ac:dyDescent="0.2">
      <c r="A56" s="112"/>
      <c r="B56" s="225"/>
      <c r="C56" s="69"/>
      <c r="D56" s="109"/>
      <c r="E56" s="109"/>
      <c r="F56" s="52"/>
      <c r="G56" s="52"/>
      <c r="H56" s="52"/>
      <c r="I56" s="109"/>
      <c r="J56" s="52"/>
      <c r="K56" s="52"/>
      <c r="L56" s="52"/>
      <c r="M56" s="109"/>
      <c r="O56" s="69"/>
      <c r="P56" s="69"/>
      <c r="Q56" s="176"/>
      <c r="R56" s="68"/>
      <c r="S56" s="39"/>
      <c r="U56" s="39"/>
      <c r="V56" s="39"/>
    </row>
    <row r="57" spans="1:26" ht="41.25" customHeight="1" x14ac:dyDescent="0.2">
      <c r="A57" s="555" t="s">
        <v>216</v>
      </c>
      <c r="B57" s="580"/>
      <c r="C57" s="580"/>
      <c r="D57" s="580"/>
      <c r="E57" s="580"/>
      <c r="F57" s="580"/>
      <c r="I57" s="109"/>
      <c r="J57" s="52"/>
      <c r="K57" s="52"/>
      <c r="L57" s="585" t="str">
        <f>基本情報＿表紙!$E$6</f>
        <v>＊＊事業所</v>
      </c>
      <c r="M57" s="586"/>
      <c r="N57" s="587"/>
      <c r="O57" s="583">
        <f>基本情報＿表紙!$J$4</f>
        <v>4</v>
      </c>
      <c r="P57" s="584"/>
      <c r="Q57" s="176"/>
      <c r="R57" s="68"/>
      <c r="S57" s="39"/>
      <c r="U57" s="39"/>
      <c r="V57" s="39"/>
    </row>
    <row r="58" spans="1:26" ht="12.75" customHeight="1" x14ac:dyDescent="0.2">
      <c r="A58" s="112"/>
      <c r="B58" s="225"/>
      <c r="C58" s="69"/>
      <c r="D58" s="109"/>
      <c r="E58" s="109"/>
      <c r="F58" s="52"/>
      <c r="G58" s="52"/>
      <c r="H58" s="52"/>
      <c r="I58" s="109"/>
      <c r="J58" s="52"/>
      <c r="K58" s="52"/>
      <c r="L58" s="52"/>
      <c r="M58" s="109"/>
      <c r="O58" s="69"/>
      <c r="P58" s="69"/>
      <c r="Q58" s="176"/>
    </row>
    <row r="59" spans="1:26" ht="33" customHeight="1" x14ac:dyDescent="0.2">
      <c r="A59" s="416" t="s">
        <v>254</v>
      </c>
      <c r="B59" s="200" t="s">
        <v>7</v>
      </c>
      <c r="C59" s="168" t="s">
        <v>8</v>
      </c>
      <c r="D59" s="168" t="s">
        <v>9</v>
      </c>
      <c r="E59" s="168" t="s">
        <v>11</v>
      </c>
      <c r="F59" s="168" t="s">
        <v>12</v>
      </c>
      <c r="G59" s="168" t="s">
        <v>13</v>
      </c>
      <c r="H59" s="168" t="s">
        <v>14</v>
      </c>
      <c r="I59" s="168" t="s">
        <v>15</v>
      </c>
      <c r="J59" s="168" t="s">
        <v>16</v>
      </c>
      <c r="K59" s="168" t="s">
        <v>17</v>
      </c>
      <c r="L59" s="168" t="s">
        <v>18</v>
      </c>
      <c r="M59" s="168" t="s">
        <v>19</v>
      </c>
      <c r="N59" s="167" t="s">
        <v>20</v>
      </c>
      <c r="O59" s="57"/>
      <c r="P59" s="57"/>
    </row>
    <row r="60" spans="1:26" ht="33" customHeight="1" x14ac:dyDescent="0.2">
      <c r="A60" s="393" t="s">
        <v>385</v>
      </c>
      <c r="B60" s="250">
        <f>目標値入力シート!B22</f>
        <v>0</v>
      </c>
      <c r="C60" s="250">
        <f>目標値入力シート!C22</f>
        <v>0</v>
      </c>
      <c r="D60" s="250">
        <f>目標値入力シート!D22</f>
        <v>0</v>
      </c>
      <c r="E60" s="250">
        <f>目標値入力シート!E22</f>
        <v>0</v>
      </c>
      <c r="F60" s="250">
        <f>目標値入力シート!F22</f>
        <v>0</v>
      </c>
      <c r="G60" s="250">
        <f>目標値入力シート!G22</f>
        <v>0</v>
      </c>
      <c r="H60" s="250">
        <f>目標値入力シート!H22</f>
        <v>0</v>
      </c>
      <c r="I60" s="250">
        <f>目標値入力シート!I22</f>
        <v>0</v>
      </c>
      <c r="J60" s="250">
        <f>目標値入力シート!J22</f>
        <v>0</v>
      </c>
      <c r="K60" s="250">
        <f>目標値入力シート!K22</f>
        <v>0</v>
      </c>
      <c r="L60" s="250">
        <f>目標値入力シート!L22</f>
        <v>0</v>
      </c>
      <c r="M60" s="250">
        <f>目標値入力シート!M22</f>
        <v>0</v>
      </c>
      <c r="N60" s="73">
        <f>SUM(B60:M60)</f>
        <v>0</v>
      </c>
      <c r="O60" s="234"/>
      <c r="P60" s="234"/>
      <c r="Q60" s="39" t="s">
        <v>268</v>
      </c>
    </row>
    <row r="61" spans="1:26" ht="33" customHeight="1" x14ac:dyDescent="0.2">
      <c r="A61" s="393" t="s">
        <v>388</v>
      </c>
      <c r="B61" s="250">
        <f>目標値入力シート!B23</f>
        <v>0</v>
      </c>
      <c r="C61" s="250">
        <f>目標値入力シート!C23</f>
        <v>0</v>
      </c>
      <c r="D61" s="250">
        <f>目標値入力シート!D23</f>
        <v>0</v>
      </c>
      <c r="E61" s="250">
        <f>目標値入力シート!E23</f>
        <v>0</v>
      </c>
      <c r="F61" s="250">
        <f>目標値入力シート!F23</f>
        <v>0</v>
      </c>
      <c r="G61" s="250">
        <f>目標値入力シート!G23</f>
        <v>0</v>
      </c>
      <c r="H61" s="250">
        <f>目標値入力シート!H23</f>
        <v>0</v>
      </c>
      <c r="I61" s="250">
        <f>目標値入力シート!I23</f>
        <v>0</v>
      </c>
      <c r="J61" s="250">
        <f>目標値入力シート!J23</f>
        <v>0</v>
      </c>
      <c r="K61" s="250">
        <f>目標値入力シート!K23</f>
        <v>0</v>
      </c>
      <c r="L61" s="250">
        <f>目標値入力シート!L23</f>
        <v>0</v>
      </c>
      <c r="M61" s="250">
        <f>目標値入力シート!M23</f>
        <v>0</v>
      </c>
      <c r="N61" s="73">
        <f>SUM(B61:M61)</f>
        <v>0</v>
      </c>
      <c r="O61" s="234"/>
      <c r="P61" s="234"/>
      <c r="Q61" s="39" t="s">
        <v>269</v>
      </c>
    </row>
    <row r="62" spans="1:26" ht="33" customHeight="1" x14ac:dyDescent="0.2">
      <c r="A62" s="168" t="s">
        <v>20</v>
      </c>
      <c r="B62" s="73">
        <f>目標値入力シート!B24</f>
        <v>0</v>
      </c>
      <c r="C62" s="73">
        <f>目標値入力シート!C24</f>
        <v>0</v>
      </c>
      <c r="D62" s="73">
        <f>目標値入力シート!D24</f>
        <v>0</v>
      </c>
      <c r="E62" s="73">
        <f>目標値入力シート!E24</f>
        <v>0</v>
      </c>
      <c r="F62" s="73">
        <f>目標値入力シート!F24</f>
        <v>0</v>
      </c>
      <c r="G62" s="73">
        <f>目標値入力シート!G24</f>
        <v>0</v>
      </c>
      <c r="H62" s="73">
        <f>目標値入力シート!H24</f>
        <v>0</v>
      </c>
      <c r="I62" s="73">
        <f>目標値入力シート!I24</f>
        <v>0</v>
      </c>
      <c r="J62" s="73">
        <f>目標値入力シート!J24</f>
        <v>0</v>
      </c>
      <c r="K62" s="73">
        <f>目標値入力シート!K24</f>
        <v>0</v>
      </c>
      <c r="L62" s="73">
        <f>目標値入力シート!L24</f>
        <v>0</v>
      </c>
      <c r="M62" s="73">
        <f>目標値入力シート!M24</f>
        <v>0</v>
      </c>
      <c r="N62" s="73">
        <f>SUM(B62:M62)</f>
        <v>0</v>
      </c>
      <c r="O62" s="234"/>
      <c r="P62" s="234"/>
      <c r="Q62" s="39"/>
    </row>
    <row r="63" spans="1:26" ht="6.75" customHeight="1" x14ac:dyDescent="0.2">
      <c r="A63" s="314"/>
      <c r="B63" s="132"/>
      <c r="C63" s="132"/>
      <c r="D63" s="132"/>
      <c r="E63" s="132"/>
      <c r="F63" s="132"/>
      <c r="G63" s="132"/>
      <c r="H63" s="132"/>
      <c r="I63" s="132"/>
      <c r="J63" s="132"/>
      <c r="K63" s="132"/>
      <c r="L63" s="132"/>
      <c r="M63" s="132"/>
      <c r="N63" s="132"/>
      <c r="O63" s="238"/>
      <c r="P63" s="238"/>
      <c r="T63" s="46"/>
      <c r="U63" s="46"/>
      <c r="V63" s="46"/>
      <c r="W63" s="46"/>
      <c r="X63" s="46"/>
      <c r="Y63" s="46"/>
      <c r="Z63" s="46"/>
    </row>
    <row r="64" spans="1:26" ht="33" customHeight="1" x14ac:dyDescent="0.2">
      <c r="A64" s="416" t="s">
        <v>255</v>
      </c>
      <c r="B64" s="235" t="s">
        <v>7</v>
      </c>
      <c r="C64" s="208" t="s">
        <v>8</v>
      </c>
      <c r="D64" s="208" t="s">
        <v>9</v>
      </c>
      <c r="E64" s="208" t="s">
        <v>11</v>
      </c>
      <c r="F64" s="208" t="s">
        <v>12</v>
      </c>
      <c r="G64" s="208" t="s">
        <v>13</v>
      </c>
      <c r="H64" s="208" t="s">
        <v>14</v>
      </c>
      <c r="I64" s="208" t="s">
        <v>15</v>
      </c>
      <c r="J64" s="208" t="s">
        <v>16</v>
      </c>
      <c r="K64" s="208" t="s">
        <v>17</v>
      </c>
      <c r="L64" s="208" t="s">
        <v>18</v>
      </c>
      <c r="M64" s="208" t="s">
        <v>19</v>
      </c>
      <c r="N64" s="208" t="s">
        <v>20</v>
      </c>
      <c r="O64" s="317"/>
      <c r="P64" s="317"/>
      <c r="Q64" s="46" t="s">
        <v>300</v>
      </c>
      <c r="T64" s="46"/>
      <c r="U64" s="46"/>
      <c r="V64" s="46"/>
      <c r="W64" s="46"/>
      <c r="X64" s="46"/>
      <c r="Y64" s="46"/>
      <c r="Z64" s="46"/>
    </row>
    <row r="65" spans="1:26" ht="33" customHeight="1" x14ac:dyDescent="0.2">
      <c r="A65" s="393" t="s">
        <v>385</v>
      </c>
      <c r="B65" s="250">
        <f>'4　基本情報＿収入'!B62</f>
        <v>0</v>
      </c>
      <c r="C65" s="250">
        <f>'4　基本情報＿収入'!C62</f>
        <v>0</v>
      </c>
      <c r="D65" s="250">
        <f>'4　基本情報＿収入'!D62</f>
        <v>0</v>
      </c>
      <c r="E65" s="250">
        <f>'4　基本情報＿収入'!E62</f>
        <v>0</v>
      </c>
      <c r="F65" s="250">
        <f>'4　基本情報＿収入'!F62</f>
        <v>0</v>
      </c>
      <c r="G65" s="250">
        <f>'4　基本情報＿収入'!G62</f>
        <v>0</v>
      </c>
      <c r="H65" s="250">
        <f>'4　基本情報＿収入'!H62</f>
        <v>0</v>
      </c>
      <c r="I65" s="250">
        <f>'4　基本情報＿収入'!I62</f>
        <v>0</v>
      </c>
      <c r="J65" s="250">
        <f>'4　基本情報＿収入'!J62</f>
        <v>0</v>
      </c>
      <c r="K65" s="250">
        <f>'4　基本情報＿収入'!K62</f>
        <v>0</v>
      </c>
      <c r="L65" s="250">
        <f>'4　基本情報＿収入'!L62</f>
        <v>0</v>
      </c>
      <c r="M65" s="250">
        <f>'4　基本情報＿収入'!M62</f>
        <v>0</v>
      </c>
      <c r="N65" s="72">
        <f>SUM(B65:M65)</f>
        <v>0</v>
      </c>
      <c r="O65" s="234"/>
      <c r="P65" s="234"/>
      <c r="Q65" s="39" t="s">
        <v>299</v>
      </c>
      <c r="T65" s="46"/>
      <c r="U65" s="46"/>
      <c r="V65" s="46"/>
      <c r="W65" s="46"/>
      <c r="X65" s="46"/>
      <c r="Y65" s="46"/>
      <c r="Z65" s="46"/>
    </row>
    <row r="66" spans="1:26" ht="33" customHeight="1" x14ac:dyDescent="0.2">
      <c r="A66" s="393" t="s">
        <v>388</v>
      </c>
      <c r="B66" s="250">
        <f>'4　基本情報＿収入'!B70</f>
        <v>0</v>
      </c>
      <c r="C66" s="250">
        <f>'4　基本情報＿収入'!C70</f>
        <v>0</v>
      </c>
      <c r="D66" s="250">
        <f>'4　基本情報＿収入'!D70</f>
        <v>0</v>
      </c>
      <c r="E66" s="250">
        <f>'4　基本情報＿収入'!E70</f>
        <v>0</v>
      </c>
      <c r="F66" s="250">
        <f>'4　基本情報＿収入'!F70</f>
        <v>0</v>
      </c>
      <c r="G66" s="250">
        <f>'4　基本情報＿収入'!G70</f>
        <v>0</v>
      </c>
      <c r="H66" s="250">
        <f>'4　基本情報＿収入'!H70</f>
        <v>0</v>
      </c>
      <c r="I66" s="250">
        <f>'4　基本情報＿収入'!I70</f>
        <v>0</v>
      </c>
      <c r="J66" s="250">
        <f>'4　基本情報＿収入'!J70</f>
        <v>0</v>
      </c>
      <c r="K66" s="250">
        <f>'4　基本情報＿収入'!K70</f>
        <v>0</v>
      </c>
      <c r="L66" s="250">
        <f>'4　基本情報＿収入'!L70</f>
        <v>0</v>
      </c>
      <c r="M66" s="250">
        <f>'4　基本情報＿収入'!M70</f>
        <v>0</v>
      </c>
      <c r="N66" s="72">
        <f>SUM(B66:M66)</f>
        <v>0</v>
      </c>
      <c r="O66" s="234"/>
      <c r="P66" s="234"/>
      <c r="Q66" s="39" t="s">
        <v>299</v>
      </c>
    </row>
    <row r="67" spans="1:26" ht="33" customHeight="1" x14ac:dyDescent="0.2">
      <c r="A67" s="135" t="s">
        <v>20</v>
      </c>
      <c r="B67" s="72">
        <f>SUM(B65:B66)</f>
        <v>0</v>
      </c>
      <c r="C67" s="72">
        <f t="shared" ref="C67:M67" si="8">SUM(C65:C66)</f>
        <v>0</v>
      </c>
      <c r="D67" s="72">
        <f t="shared" si="8"/>
        <v>0</v>
      </c>
      <c r="E67" s="72">
        <f t="shared" si="8"/>
        <v>0</v>
      </c>
      <c r="F67" s="72">
        <f t="shared" si="8"/>
        <v>0</v>
      </c>
      <c r="G67" s="72">
        <f t="shared" si="8"/>
        <v>0</v>
      </c>
      <c r="H67" s="72">
        <f t="shared" si="8"/>
        <v>0</v>
      </c>
      <c r="I67" s="72">
        <f t="shared" si="8"/>
        <v>0</v>
      </c>
      <c r="J67" s="72">
        <f t="shared" si="8"/>
        <v>0</v>
      </c>
      <c r="K67" s="72">
        <f t="shared" si="8"/>
        <v>0</v>
      </c>
      <c r="L67" s="72">
        <f t="shared" si="8"/>
        <v>0</v>
      </c>
      <c r="M67" s="72">
        <f t="shared" si="8"/>
        <v>0</v>
      </c>
      <c r="N67" s="72">
        <f>SUM(B67:M67)</f>
        <v>0</v>
      </c>
      <c r="O67" s="234"/>
      <c r="P67" s="234"/>
      <c r="Q67" s="39" t="s">
        <v>522</v>
      </c>
    </row>
    <row r="68" spans="1:26" ht="6.75" customHeight="1" x14ac:dyDescent="0.2">
      <c r="A68" s="314"/>
      <c r="B68" s="132"/>
      <c r="C68" s="132"/>
      <c r="D68" s="132"/>
      <c r="E68" s="132"/>
      <c r="F68" s="132"/>
      <c r="G68" s="132"/>
      <c r="H68" s="132"/>
      <c r="I68" s="132"/>
      <c r="J68" s="132"/>
      <c r="K68" s="132"/>
      <c r="L68" s="132"/>
      <c r="M68" s="132"/>
      <c r="N68" s="132"/>
      <c r="O68" s="238"/>
      <c r="P68" s="238"/>
    </row>
    <row r="69" spans="1:26" ht="33" customHeight="1" x14ac:dyDescent="0.2">
      <c r="A69" s="416" t="s">
        <v>256</v>
      </c>
      <c r="B69" s="236" t="s">
        <v>7</v>
      </c>
      <c r="C69" s="214" t="s">
        <v>8</v>
      </c>
      <c r="D69" s="214" t="s">
        <v>9</v>
      </c>
      <c r="E69" s="214" t="s">
        <v>11</v>
      </c>
      <c r="F69" s="214" t="s">
        <v>12</v>
      </c>
      <c r="G69" s="214" t="s">
        <v>13</v>
      </c>
      <c r="H69" s="214" t="s">
        <v>14</v>
      </c>
      <c r="I69" s="214" t="s">
        <v>15</v>
      </c>
      <c r="J69" s="214" t="s">
        <v>16</v>
      </c>
      <c r="K69" s="214" t="s">
        <v>17</v>
      </c>
      <c r="L69" s="214" t="s">
        <v>18</v>
      </c>
      <c r="M69" s="214" t="s">
        <v>19</v>
      </c>
      <c r="N69" s="214" t="s">
        <v>20</v>
      </c>
      <c r="O69" s="576"/>
      <c r="P69" s="577"/>
    </row>
    <row r="70" spans="1:26" ht="33" customHeight="1" x14ac:dyDescent="0.2">
      <c r="A70" s="393" t="s">
        <v>385</v>
      </c>
      <c r="B70" s="250">
        <f>IFERROR(B65-B60,"")</f>
        <v>0</v>
      </c>
      <c r="C70" s="250">
        <f t="shared" ref="C70:M70" si="9">IFERROR(C65-C60,"")</f>
        <v>0</v>
      </c>
      <c r="D70" s="250">
        <f t="shared" si="9"/>
        <v>0</v>
      </c>
      <c r="E70" s="250">
        <f t="shared" si="9"/>
        <v>0</v>
      </c>
      <c r="F70" s="250">
        <f t="shared" si="9"/>
        <v>0</v>
      </c>
      <c r="G70" s="250">
        <f t="shared" si="9"/>
        <v>0</v>
      </c>
      <c r="H70" s="250">
        <f t="shared" si="9"/>
        <v>0</v>
      </c>
      <c r="I70" s="250">
        <f t="shared" si="9"/>
        <v>0</v>
      </c>
      <c r="J70" s="250">
        <f t="shared" si="9"/>
        <v>0</v>
      </c>
      <c r="K70" s="250">
        <f t="shared" si="9"/>
        <v>0</v>
      </c>
      <c r="L70" s="250">
        <f t="shared" si="9"/>
        <v>0</v>
      </c>
      <c r="M70" s="250">
        <f t="shared" si="9"/>
        <v>0</v>
      </c>
      <c r="N70" s="145">
        <f>SUM(B70:M70)</f>
        <v>0</v>
      </c>
      <c r="O70" s="578"/>
      <c r="P70" s="577"/>
    </row>
    <row r="71" spans="1:26" ht="33" customHeight="1" x14ac:dyDescent="0.2">
      <c r="A71" s="393" t="s">
        <v>388</v>
      </c>
      <c r="B71" s="250">
        <f t="shared" ref="B71:M72" si="10">IFERROR(B66-B61,"")</f>
        <v>0</v>
      </c>
      <c r="C71" s="250">
        <f t="shared" si="10"/>
        <v>0</v>
      </c>
      <c r="D71" s="250">
        <f t="shared" si="10"/>
        <v>0</v>
      </c>
      <c r="E71" s="250">
        <f t="shared" si="10"/>
        <v>0</v>
      </c>
      <c r="F71" s="250">
        <f t="shared" si="10"/>
        <v>0</v>
      </c>
      <c r="G71" s="250">
        <f t="shared" si="10"/>
        <v>0</v>
      </c>
      <c r="H71" s="250">
        <f t="shared" si="10"/>
        <v>0</v>
      </c>
      <c r="I71" s="250">
        <f t="shared" si="10"/>
        <v>0</v>
      </c>
      <c r="J71" s="250">
        <f t="shared" si="10"/>
        <v>0</v>
      </c>
      <c r="K71" s="250">
        <f t="shared" si="10"/>
        <v>0</v>
      </c>
      <c r="L71" s="250">
        <f t="shared" si="10"/>
        <v>0</v>
      </c>
      <c r="M71" s="250">
        <f t="shared" si="10"/>
        <v>0</v>
      </c>
      <c r="N71" s="145">
        <f>SUM(B71:M71)</f>
        <v>0</v>
      </c>
      <c r="O71" s="578"/>
      <c r="P71" s="577"/>
    </row>
    <row r="72" spans="1:26" ht="33" customHeight="1" x14ac:dyDescent="0.2">
      <c r="A72" s="137" t="s">
        <v>20</v>
      </c>
      <c r="B72" s="145">
        <f>IFERROR(B67-B62,"")</f>
        <v>0</v>
      </c>
      <c r="C72" s="145">
        <f t="shared" si="10"/>
        <v>0</v>
      </c>
      <c r="D72" s="145">
        <f t="shared" si="10"/>
        <v>0</v>
      </c>
      <c r="E72" s="145">
        <f t="shared" si="10"/>
        <v>0</v>
      </c>
      <c r="F72" s="145">
        <f t="shared" si="10"/>
        <v>0</v>
      </c>
      <c r="G72" s="145">
        <f t="shared" si="10"/>
        <v>0</v>
      </c>
      <c r="H72" s="145">
        <f t="shared" si="10"/>
        <v>0</v>
      </c>
      <c r="I72" s="145">
        <f t="shared" si="10"/>
        <v>0</v>
      </c>
      <c r="J72" s="145">
        <f t="shared" si="10"/>
        <v>0</v>
      </c>
      <c r="K72" s="145">
        <f t="shared" si="10"/>
        <v>0</v>
      </c>
      <c r="L72" s="145">
        <f t="shared" si="10"/>
        <v>0</v>
      </c>
      <c r="M72" s="145">
        <f t="shared" si="10"/>
        <v>0</v>
      </c>
      <c r="N72" s="145">
        <f>SUM(B72:M72)</f>
        <v>0</v>
      </c>
      <c r="O72" s="578"/>
      <c r="P72" s="577"/>
    </row>
    <row r="73" spans="1:26" ht="6.75" customHeight="1" x14ac:dyDescent="0.2">
      <c r="A73" s="112"/>
      <c r="B73" s="112"/>
      <c r="C73" s="112"/>
      <c r="D73" s="112"/>
      <c r="E73" s="112"/>
      <c r="F73" s="112"/>
      <c r="G73" s="112"/>
      <c r="H73" s="112"/>
      <c r="I73" s="112"/>
      <c r="J73" s="112"/>
      <c r="K73" s="112"/>
      <c r="L73" s="112"/>
      <c r="M73" s="112"/>
      <c r="N73" s="409"/>
      <c r="O73" s="578"/>
      <c r="P73" s="577"/>
    </row>
    <row r="74" spans="1:26" ht="29.25" hidden="1" customHeight="1" x14ac:dyDescent="0.2">
      <c r="A74" s="306" t="s">
        <v>257</v>
      </c>
      <c r="B74" s="69"/>
      <c r="C74" s="69"/>
      <c r="D74" s="69"/>
      <c r="E74" s="69"/>
      <c r="F74" s="69"/>
      <c r="G74" s="574" t="s">
        <v>258</v>
      </c>
      <c r="H74" s="575"/>
      <c r="I74" s="112"/>
      <c r="J74" s="112"/>
      <c r="K74" s="112"/>
      <c r="L74" s="572" t="s">
        <v>259</v>
      </c>
      <c r="M74" s="573"/>
      <c r="N74" s="52"/>
      <c r="O74" s="52"/>
    </row>
    <row r="75" spans="1:26" ht="29.25" hidden="1" customHeight="1" x14ac:dyDescent="0.2">
      <c r="A75" s="168"/>
      <c r="B75" s="168" t="s">
        <v>26</v>
      </c>
      <c r="C75" s="168" t="s">
        <v>27</v>
      </c>
      <c r="D75" s="168" t="s">
        <v>28</v>
      </c>
      <c r="E75" s="168" t="s">
        <v>47</v>
      </c>
      <c r="F75" s="167" t="s">
        <v>20</v>
      </c>
      <c r="G75" s="135" t="s">
        <v>26</v>
      </c>
      <c r="H75" s="135" t="s">
        <v>27</v>
      </c>
      <c r="I75" s="135" t="s">
        <v>28</v>
      </c>
      <c r="J75" s="135" t="s">
        <v>47</v>
      </c>
      <c r="K75" s="135" t="s">
        <v>201</v>
      </c>
      <c r="L75" s="137" t="s">
        <v>26</v>
      </c>
      <c r="M75" s="137" t="s">
        <v>27</v>
      </c>
      <c r="N75" s="137" t="s">
        <v>28</v>
      </c>
      <c r="O75" s="137" t="s">
        <v>47</v>
      </c>
      <c r="P75" s="137" t="s">
        <v>201</v>
      </c>
    </row>
    <row r="76" spans="1:26" ht="29.25" hidden="1" customHeight="1" x14ac:dyDescent="0.2">
      <c r="A76" s="393" t="s">
        <v>385</v>
      </c>
      <c r="B76" s="256">
        <f>SUM(B60:D60)</f>
        <v>0</v>
      </c>
      <c r="C76" s="256">
        <f>SUM(E60:G60)</f>
        <v>0</v>
      </c>
      <c r="D76" s="256">
        <f>SUM(H60:J60)</f>
        <v>0</v>
      </c>
      <c r="E76" s="256">
        <f>SUM(K60:M60)</f>
        <v>0</v>
      </c>
      <c r="F76" s="381">
        <f>SUM(B76:E76)</f>
        <v>0</v>
      </c>
      <c r="G76" s="256">
        <f>SUM(B65:D65)</f>
        <v>0</v>
      </c>
      <c r="H76" s="256">
        <f>SUM(E65:G65)</f>
        <v>0</v>
      </c>
      <c r="I76" s="256">
        <f>SUM(H65:J65)</f>
        <v>0</v>
      </c>
      <c r="J76" s="256">
        <f>SUM(K65:M65)</f>
        <v>0</v>
      </c>
      <c r="K76" s="383">
        <f>SUM(G76:J76)</f>
        <v>0</v>
      </c>
      <c r="L76" s="256">
        <f>G76-B76</f>
        <v>0</v>
      </c>
      <c r="M76" s="256">
        <f t="shared" ref="L76:P78" si="11">H76-C76</f>
        <v>0</v>
      </c>
      <c r="N76" s="256">
        <f t="shared" si="11"/>
        <v>0</v>
      </c>
      <c r="O76" s="256">
        <f t="shared" si="11"/>
        <v>0</v>
      </c>
      <c r="P76" s="144">
        <f t="shared" si="11"/>
        <v>0</v>
      </c>
    </row>
    <row r="77" spans="1:26" ht="29.25" hidden="1" customHeight="1" x14ac:dyDescent="0.2">
      <c r="A77" s="393" t="s">
        <v>388</v>
      </c>
      <c r="B77" s="256">
        <f>SUM(B61:D61)</f>
        <v>0</v>
      </c>
      <c r="C77" s="256">
        <f>SUM(E61:G61)</f>
        <v>0</v>
      </c>
      <c r="D77" s="256">
        <f>SUM(H61:J61)</f>
        <v>0</v>
      </c>
      <c r="E77" s="256">
        <f>SUM(K61:M61)</f>
        <v>0</v>
      </c>
      <c r="F77" s="381">
        <f>SUM(B77:E77)</f>
        <v>0</v>
      </c>
      <c r="G77" s="256">
        <f>SUM(B66:D66)</f>
        <v>0</v>
      </c>
      <c r="H77" s="256">
        <f>SUM(E66:G66)</f>
        <v>0</v>
      </c>
      <c r="I77" s="256">
        <f>SUM(H66:J66)</f>
        <v>0</v>
      </c>
      <c r="J77" s="256">
        <f>SUM(K66:M66)</f>
        <v>0</v>
      </c>
      <c r="K77" s="383">
        <f>SUM(G77:J77)</f>
        <v>0</v>
      </c>
      <c r="L77" s="256">
        <f t="shared" si="11"/>
        <v>0</v>
      </c>
      <c r="M77" s="256">
        <f t="shared" si="11"/>
        <v>0</v>
      </c>
      <c r="N77" s="256">
        <f t="shared" si="11"/>
        <v>0</v>
      </c>
      <c r="O77" s="256">
        <f t="shared" si="11"/>
        <v>0</v>
      </c>
      <c r="P77" s="144">
        <f t="shared" si="11"/>
        <v>0</v>
      </c>
    </row>
    <row r="78" spans="1:26" ht="29.25" hidden="1" customHeight="1" x14ac:dyDescent="0.2">
      <c r="A78" s="168" t="s">
        <v>20</v>
      </c>
      <c r="B78" s="381">
        <f>SUM(B62:D62)</f>
        <v>0</v>
      </c>
      <c r="C78" s="381">
        <f>SUM(E62:G62)</f>
        <v>0</v>
      </c>
      <c r="D78" s="381">
        <f>SUM(H62:J62)</f>
        <v>0</v>
      </c>
      <c r="E78" s="381">
        <f>SUM(K62:M62)</f>
        <v>0</v>
      </c>
      <c r="F78" s="381">
        <f>SUM(B78:E78)</f>
        <v>0</v>
      </c>
      <c r="G78" s="302">
        <f>SUM(G76:G77)</f>
        <v>0</v>
      </c>
      <c r="H78" s="302">
        <f>SUM(H76:H77)</f>
        <v>0</v>
      </c>
      <c r="I78" s="302">
        <f>SUM(I76:I77)</f>
        <v>0</v>
      </c>
      <c r="J78" s="302">
        <f>SUM(J76:J77)</f>
        <v>0</v>
      </c>
      <c r="K78" s="383">
        <f>SUM(K76:K77)</f>
        <v>0</v>
      </c>
      <c r="L78" s="144">
        <f t="shared" si="11"/>
        <v>0</v>
      </c>
      <c r="M78" s="144">
        <f t="shared" si="11"/>
        <v>0</v>
      </c>
      <c r="N78" s="144">
        <f t="shared" si="11"/>
        <v>0</v>
      </c>
      <c r="O78" s="144">
        <f t="shared" si="11"/>
        <v>0</v>
      </c>
      <c r="P78" s="144">
        <f t="shared" si="11"/>
        <v>0</v>
      </c>
    </row>
    <row r="79" spans="1:26" ht="19.5" hidden="1" customHeight="1" x14ac:dyDescent="0.2">
      <c r="A79" s="138"/>
      <c r="B79" s="237"/>
      <c r="C79" s="237"/>
      <c r="D79" s="237"/>
      <c r="E79" s="237"/>
      <c r="F79" s="215"/>
      <c r="G79" s="237"/>
      <c r="H79" s="237"/>
      <c r="I79" s="237"/>
      <c r="J79" s="237"/>
      <c r="K79" s="237"/>
      <c r="L79" s="237"/>
      <c r="M79" s="237"/>
      <c r="N79" s="237"/>
      <c r="O79" s="234"/>
      <c r="P79" s="234"/>
    </row>
  </sheetData>
  <sheetProtection password="CAEB" sheet="1" objects="1" scenarios="1" formatCells="0"/>
  <mergeCells count="18">
    <mergeCell ref="O69:P73"/>
    <mergeCell ref="A1:F1"/>
    <mergeCell ref="A29:F29"/>
    <mergeCell ref="A57:F57"/>
    <mergeCell ref="L1:N1"/>
    <mergeCell ref="O1:P1"/>
    <mergeCell ref="L21:M21"/>
    <mergeCell ref="L29:N29"/>
    <mergeCell ref="O29:P29"/>
    <mergeCell ref="O15:P19"/>
    <mergeCell ref="O43:P47"/>
    <mergeCell ref="L57:N57"/>
    <mergeCell ref="O57:P57"/>
    <mergeCell ref="L74:M74"/>
    <mergeCell ref="L49:M49"/>
    <mergeCell ref="G74:H74"/>
    <mergeCell ref="G49:H49"/>
    <mergeCell ref="G21:H21"/>
  </mergeCells>
  <phoneticPr fontId="1"/>
  <hyperlinks>
    <hyperlink ref="Q1:R1" location="目次!A1" display="目次に戻る" xr:uid="{00000000-0004-0000-0E00-000000000000}"/>
  </hyperlinks>
  <printOptions horizontalCentered="1"/>
  <pageMargins left="0.51181102362204722" right="0.51181102362204722" top="0.74803149606299213" bottom="0.74803149606299213" header="0.31496062992125984" footer="0.31496062992125984"/>
  <pageSetup paperSize="9" scale="85" orientation="landscape" verticalDpi="200" r:id="rId1"/>
  <headerFooter>
    <oddHeader>&amp;R&amp;A</oddHeader>
    <oddFooter>&amp;R訪問介護事業所　&amp;P</oddFooter>
  </headerFooter>
  <rowBreaks count="2" manualBreakCount="2">
    <brk id="28" max="15" man="1"/>
    <brk id="56"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8" r:id="rId4" name="Group Box 4">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49" r:id="rId5" name="Group Box 5">
              <controlPr defaultSize="0" autoFill="0" autoPict="0">
                <anchor moveWithCells="1">
                  <from>
                    <xdr:col>0</xdr:col>
                    <xdr:colOff>0</xdr:colOff>
                    <xdr:row>41</xdr:row>
                    <xdr:rowOff>76200</xdr:rowOff>
                  </from>
                  <to>
                    <xdr:col>7</xdr:col>
                    <xdr:colOff>533400</xdr:colOff>
                    <xdr:row>42</xdr:row>
                    <xdr:rowOff>327660</xdr:rowOff>
                  </to>
                </anchor>
              </controlPr>
            </control>
          </mc:Choice>
        </mc:AlternateContent>
        <mc:AlternateContent xmlns:mc="http://schemas.openxmlformats.org/markup-compatibility/2006">
          <mc:Choice Requires="x14">
            <control shapeId="31750" r:id="rId6" name="Group Box 6">
              <controlPr defaultSize="0" autoFill="0" autoPict="0">
                <anchor moveWithCells="1">
                  <from>
                    <xdr:col>0</xdr:col>
                    <xdr:colOff>114300</xdr:colOff>
                    <xdr:row>41</xdr:row>
                    <xdr:rowOff>76200</xdr:rowOff>
                  </from>
                  <to>
                    <xdr:col>7</xdr:col>
                    <xdr:colOff>411480</xdr:colOff>
                    <xdr:row>42</xdr:row>
                    <xdr:rowOff>259080</xdr:rowOff>
                  </to>
                </anchor>
              </controlPr>
            </control>
          </mc:Choice>
        </mc:AlternateContent>
        <mc:AlternateContent xmlns:mc="http://schemas.openxmlformats.org/markup-compatibility/2006">
          <mc:Choice Requires="x14">
            <control shapeId="31754" r:id="rId7" name="Group Box 10">
              <controlPr defaultSize="0" autoFill="0" autoPict="0">
                <anchor moveWithCells="1">
                  <from>
                    <xdr:col>0</xdr:col>
                    <xdr:colOff>38100</xdr:colOff>
                    <xdr:row>41</xdr:row>
                    <xdr:rowOff>76200</xdr:rowOff>
                  </from>
                  <to>
                    <xdr:col>7</xdr:col>
                    <xdr:colOff>388620</xdr:colOff>
                    <xdr:row>42</xdr:row>
                    <xdr:rowOff>373380</xdr:rowOff>
                  </to>
                </anchor>
              </controlPr>
            </control>
          </mc:Choice>
        </mc:AlternateContent>
        <mc:AlternateContent xmlns:mc="http://schemas.openxmlformats.org/markup-compatibility/2006">
          <mc:Choice Requires="x14">
            <control shapeId="31758" r:id="rId8" name="Group Box 14">
              <controlPr defaultSize="0" autoFill="0" autoPict="0">
                <anchor moveWithCells="1">
                  <from>
                    <xdr:col>0</xdr:col>
                    <xdr:colOff>60960</xdr:colOff>
                    <xdr:row>41</xdr:row>
                    <xdr:rowOff>76200</xdr:rowOff>
                  </from>
                  <to>
                    <xdr:col>7</xdr:col>
                    <xdr:colOff>403860</xdr:colOff>
                    <xdr:row>42</xdr:row>
                    <xdr:rowOff>335280</xdr:rowOff>
                  </to>
                </anchor>
              </controlPr>
            </control>
          </mc:Choice>
        </mc:AlternateContent>
        <mc:AlternateContent xmlns:mc="http://schemas.openxmlformats.org/markup-compatibility/2006">
          <mc:Choice Requires="x14">
            <control shapeId="31759" r:id="rId9" name="Group Box 15">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60" r:id="rId10" name="Group Box 16">
              <controlPr defaultSize="0" autoFill="0" autoPict="0">
                <anchor moveWithCells="1">
                  <from>
                    <xdr:col>0</xdr:col>
                    <xdr:colOff>0</xdr:colOff>
                    <xdr:row>41</xdr:row>
                    <xdr:rowOff>76200</xdr:rowOff>
                  </from>
                  <to>
                    <xdr:col>7</xdr:col>
                    <xdr:colOff>533400</xdr:colOff>
                    <xdr:row>42</xdr:row>
                    <xdr:rowOff>327660</xdr:rowOff>
                  </to>
                </anchor>
              </controlPr>
            </control>
          </mc:Choice>
        </mc:AlternateContent>
        <mc:AlternateContent xmlns:mc="http://schemas.openxmlformats.org/markup-compatibility/2006">
          <mc:Choice Requires="x14">
            <control shapeId="31761" r:id="rId11" name="Group Box 17">
              <controlPr defaultSize="0" autoFill="0" autoPict="0">
                <anchor moveWithCells="1">
                  <from>
                    <xdr:col>0</xdr:col>
                    <xdr:colOff>114300</xdr:colOff>
                    <xdr:row>41</xdr:row>
                    <xdr:rowOff>76200</xdr:rowOff>
                  </from>
                  <to>
                    <xdr:col>7</xdr:col>
                    <xdr:colOff>411480</xdr:colOff>
                    <xdr:row>42</xdr:row>
                    <xdr:rowOff>266700</xdr:rowOff>
                  </to>
                </anchor>
              </controlPr>
            </control>
          </mc:Choice>
        </mc:AlternateContent>
        <mc:AlternateContent xmlns:mc="http://schemas.openxmlformats.org/markup-compatibility/2006">
          <mc:Choice Requires="x14">
            <control shapeId="31762" r:id="rId12" name="Group Box 18">
              <controlPr defaultSize="0" autoFill="0" autoPict="0">
                <anchor moveWithCells="1">
                  <from>
                    <xdr:col>0</xdr:col>
                    <xdr:colOff>38100</xdr:colOff>
                    <xdr:row>41</xdr:row>
                    <xdr:rowOff>76200</xdr:rowOff>
                  </from>
                  <to>
                    <xdr:col>7</xdr:col>
                    <xdr:colOff>388620</xdr:colOff>
                    <xdr:row>42</xdr:row>
                    <xdr:rowOff>381000</xdr:rowOff>
                  </to>
                </anchor>
              </controlPr>
            </control>
          </mc:Choice>
        </mc:AlternateContent>
        <mc:AlternateContent xmlns:mc="http://schemas.openxmlformats.org/markup-compatibility/2006">
          <mc:Choice Requires="x14">
            <control shapeId="31763" r:id="rId13" name="Group Box 19">
              <controlPr defaultSize="0" autoFill="0" autoPict="0">
                <anchor moveWithCells="1">
                  <from>
                    <xdr:col>0</xdr:col>
                    <xdr:colOff>60960</xdr:colOff>
                    <xdr:row>41</xdr:row>
                    <xdr:rowOff>76200</xdr:rowOff>
                  </from>
                  <to>
                    <xdr:col>7</xdr:col>
                    <xdr:colOff>403860</xdr:colOff>
                    <xdr:row>42</xdr:row>
                    <xdr:rowOff>335280</xdr:rowOff>
                  </to>
                </anchor>
              </controlPr>
            </control>
          </mc:Choice>
        </mc:AlternateContent>
        <mc:AlternateContent xmlns:mc="http://schemas.openxmlformats.org/markup-compatibility/2006">
          <mc:Choice Requires="x14">
            <control shapeId="31769" r:id="rId14" name="Group Box 25">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70" r:id="rId15" name="Group Box 26">
              <controlPr defaultSize="0" autoFill="0" autoPict="0">
                <anchor moveWithCells="1">
                  <from>
                    <xdr:col>0</xdr:col>
                    <xdr:colOff>0</xdr:colOff>
                    <xdr:row>41</xdr:row>
                    <xdr:rowOff>76200</xdr:rowOff>
                  </from>
                  <to>
                    <xdr:col>7</xdr:col>
                    <xdr:colOff>533400</xdr:colOff>
                    <xdr:row>42</xdr:row>
                    <xdr:rowOff>327660</xdr:rowOff>
                  </to>
                </anchor>
              </controlPr>
            </control>
          </mc:Choice>
        </mc:AlternateContent>
        <mc:AlternateContent xmlns:mc="http://schemas.openxmlformats.org/markup-compatibility/2006">
          <mc:Choice Requires="x14">
            <control shapeId="31771" r:id="rId16" name="Group Box 27">
              <controlPr defaultSize="0" autoFill="0" autoPict="0">
                <anchor moveWithCells="1">
                  <from>
                    <xdr:col>0</xdr:col>
                    <xdr:colOff>114300</xdr:colOff>
                    <xdr:row>41</xdr:row>
                    <xdr:rowOff>76200</xdr:rowOff>
                  </from>
                  <to>
                    <xdr:col>7</xdr:col>
                    <xdr:colOff>411480</xdr:colOff>
                    <xdr:row>42</xdr:row>
                    <xdr:rowOff>266700</xdr:rowOff>
                  </to>
                </anchor>
              </controlPr>
            </control>
          </mc:Choice>
        </mc:AlternateContent>
        <mc:AlternateContent xmlns:mc="http://schemas.openxmlformats.org/markup-compatibility/2006">
          <mc:Choice Requires="x14">
            <control shapeId="31772" r:id="rId17" name="Group Box 28">
              <controlPr defaultSize="0" autoFill="0" autoPict="0">
                <anchor moveWithCells="1">
                  <from>
                    <xdr:col>0</xdr:col>
                    <xdr:colOff>38100</xdr:colOff>
                    <xdr:row>41</xdr:row>
                    <xdr:rowOff>76200</xdr:rowOff>
                  </from>
                  <to>
                    <xdr:col>7</xdr:col>
                    <xdr:colOff>388620</xdr:colOff>
                    <xdr:row>42</xdr:row>
                    <xdr:rowOff>381000</xdr:rowOff>
                  </to>
                </anchor>
              </controlPr>
            </control>
          </mc:Choice>
        </mc:AlternateContent>
        <mc:AlternateContent xmlns:mc="http://schemas.openxmlformats.org/markup-compatibility/2006">
          <mc:Choice Requires="x14">
            <control shapeId="31773" r:id="rId18" name="Group Box 29">
              <controlPr defaultSize="0" autoFill="0" autoPict="0">
                <anchor moveWithCells="1">
                  <from>
                    <xdr:col>0</xdr:col>
                    <xdr:colOff>60960</xdr:colOff>
                    <xdr:row>41</xdr:row>
                    <xdr:rowOff>76200</xdr:rowOff>
                  </from>
                  <to>
                    <xdr:col>7</xdr:col>
                    <xdr:colOff>403860</xdr:colOff>
                    <xdr:row>42</xdr:row>
                    <xdr:rowOff>335280</xdr:rowOff>
                  </to>
                </anchor>
              </controlPr>
            </control>
          </mc:Choice>
        </mc:AlternateContent>
        <mc:AlternateContent xmlns:mc="http://schemas.openxmlformats.org/markup-compatibility/2006">
          <mc:Choice Requires="x14">
            <control shapeId="31774" r:id="rId19" name="Group Box 30">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75" r:id="rId20" name="Group Box 31">
              <controlPr defaultSize="0" autoFill="0" autoPict="0">
                <anchor moveWithCells="1">
                  <from>
                    <xdr:col>0</xdr:col>
                    <xdr:colOff>0</xdr:colOff>
                    <xdr:row>41</xdr:row>
                    <xdr:rowOff>76200</xdr:rowOff>
                  </from>
                  <to>
                    <xdr:col>7</xdr:col>
                    <xdr:colOff>533400</xdr:colOff>
                    <xdr:row>42</xdr:row>
                    <xdr:rowOff>327660</xdr:rowOff>
                  </to>
                </anchor>
              </controlPr>
            </control>
          </mc:Choice>
        </mc:AlternateContent>
        <mc:AlternateContent xmlns:mc="http://schemas.openxmlformats.org/markup-compatibility/2006">
          <mc:Choice Requires="x14">
            <control shapeId="31776" r:id="rId21" name="Group Box 32">
              <controlPr defaultSize="0" autoFill="0" autoPict="0">
                <anchor moveWithCells="1">
                  <from>
                    <xdr:col>0</xdr:col>
                    <xdr:colOff>38100</xdr:colOff>
                    <xdr:row>41</xdr:row>
                    <xdr:rowOff>76200</xdr:rowOff>
                  </from>
                  <to>
                    <xdr:col>7</xdr:col>
                    <xdr:colOff>388620</xdr:colOff>
                    <xdr:row>42</xdr:row>
                    <xdr:rowOff>373380</xdr:rowOff>
                  </to>
                </anchor>
              </controlPr>
            </control>
          </mc:Choice>
        </mc:AlternateContent>
        <mc:AlternateContent xmlns:mc="http://schemas.openxmlformats.org/markup-compatibility/2006">
          <mc:Choice Requires="x14">
            <control shapeId="31777" r:id="rId22" name="Group Box 33">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78" r:id="rId23" name="Group Box 34">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79" r:id="rId24" name="Group Box 35">
              <controlPr defaultSize="0" autoFill="0" autoPict="0">
                <anchor moveWithCells="1">
                  <from>
                    <xdr:col>0</xdr:col>
                    <xdr:colOff>0</xdr:colOff>
                    <xdr:row>41</xdr:row>
                    <xdr:rowOff>76200</xdr:rowOff>
                  </from>
                  <to>
                    <xdr:col>7</xdr:col>
                    <xdr:colOff>533400</xdr:colOff>
                    <xdr:row>42</xdr:row>
                    <xdr:rowOff>327660</xdr:rowOff>
                  </to>
                </anchor>
              </controlPr>
            </control>
          </mc:Choice>
        </mc:AlternateContent>
        <mc:AlternateContent xmlns:mc="http://schemas.openxmlformats.org/markup-compatibility/2006">
          <mc:Choice Requires="x14">
            <control shapeId="31780" r:id="rId25" name="Group Box 36">
              <controlPr defaultSize="0" autoFill="0" autoPict="0">
                <anchor moveWithCells="1">
                  <from>
                    <xdr:col>0</xdr:col>
                    <xdr:colOff>114300</xdr:colOff>
                    <xdr:row>41</xdr:row>
                    <xdr:rowOff>76200</xdr:rowOff>
                  </from>
                  <to>
                    <xdr:col>7</xdr:col>
                    <xdr:colOff>411480</xdr:colOff>
                    <xdr:row>42</xdr:row>
                    <xdr:rowOff>266700</xdr:rowOff>
                  </to>
                </anchor>
              </controlPr>
            </control>
          </mc:Choice>
        </mc:AlternateContent>
        <mc:AlternateContent xmlns:mc="http://schemas.openxmlformats.org/markup-compatibility/2006">
          <mc:Choice Requires="x14">
            <control shapeId="31781" r:id="rId26" name="Group Box 37">
              <controlPr defaultSize="0" autoFill="0" autoPict="0">
                <anchor moveWithCells="1">
                  <from>
                    <xdr:col>0</xdr:col>
                    <xdr:colOff>38100</xdr:colOff>
                    <xdr:row>41</xdr:row>
                    <xdr:rowOff>76200</xdr:rowOff>
                  </from>
                  <to>
                    <xdr:col>7</xdr:col>
                    <xdr:colOff>388620</xdr:colOff>
                    <xdr:row>42</xdr:row>
                    <xdr:rowOff>373380</xdr:rowOff>
                  </to>
                </anchor>
              </controlPr>
            </control>
          </mc:Choice>
        </mc:AlternateContent>
        <mc:AlternateContent xmlns:mc="http://schemas.openxmlformats.org/markup-compatibility/2006">
          <mc:Choice Requires="x14">
            <control shapeId="31782" r:id="rId27" name="Group Box 38">
              <controlPr defaultSize="0" autoFill="0" autoPict="0">
                <anchor moveWithCells="1">
                  <from>
                    <xdr:col>0</xdr:col>
                    <xdr:colOff>60960</xdr:colOff>
                    <xdr:row>41</xdr:row>
                    <xdr:rowOff>76200</xdr:rowOff>
                  </from>
                  <to>
                    <xdr:col>7</xdr:col>
                    <xdr:colOff>403860</xdr:colOff>
                    <xdr:row>42</xdr:row>
                    <xdr:rowOff>335280</xdr:rowOff>
                  </to>
                </anchor>
              </controlPr>
            </control>
          </mc:Choice>
        </mc:AlternateContent>
        <mc:AlternateContent xmlns:mc="http://schemas.openxmlformats.org/markup-compatibility/2006">
          <mc:Choice Requires="x14">
            <control shapeId="31783" r:id="rId28" name="Group Box 39">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84" r:id="rId29" name="Group Box 40">
              <controlPr defaultSize="0" autoFill="0" autoPict="0">
                <anchor moveWithCells="1">
                  <from>
                    <xdr:col>0</xdr:col>
                    <xdr:colOff>0</xdr:colOff>
                    <xdr:row>41</xdr:row>
                    <xdr:rowOff>76200</xdr:rowOff>
                  </from>
                  <to>
                    <xdr:col>7</xdr:col>
                    <xdr:colOff>533400</xdr:colOff>
                    <xdr:row>42</xdr:row>
                    <xdr:rowOff>327660</xdr:rowOff>
                  </to>
                </anchor>
              </controlPr>
            </control>
          </mc:Choice>
        </mc:AlternateContent>
        <mc:AlternateContent xmlns:mc="http://schemas.openxmlformats.org/markup-compatibility/2006">
          <mc:Choice Requires="x14">
            <control shapeId="31785" r:id="rId30" name="Group Box 41">
              <controlPr defaultSize="0" autoFill="0" autoPict="0">
                <anchor moveWithCells="1">
                  <from>
                    <xdr:col>0</xdr:col>
                    <xdr:colOff>38100</xdr:colOff>
                    <xdr:row>41</xdr:row>
                    <xdr:rowOff>76200</xdr:rowOff>
                  </from>
                  <to>
                    <xdr:col>7</xdr:col>
                    <xdr:colOff>388620</xdr:colOff>
                    <xdr:row>42</xdr:row>
                    <xdr:rowOff>373380</xdr:rowOff>
                  </to>
                </anchor>
              </controlPr>
            </control>
          </mc:Choice>
        </mc:AlternateContent>
        <mc:AlternateContent xmlns:mc="http://schemas.openxmlformats.org/markup-compatibility/2006">
          <mc:Choice Requires="x14">
            <control shapeId="31786" r:id="rId31" name="Group Box 42">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87" r:id="rId32" name="Group Box 43">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88" r:id="rId33" name="Group Box 44">
              <controlPr defaultSize="0" autoFill="0" autoPict="0">
                <anchor moveWithCells="1">
                  <from>
                    <xdr:col>0</xdr:col>
                    <xdr:colOff>0</xdr:colOff>
                    <xdr:row>41</xdr:row>
                    <xdr:rowOff>76200</xdr:rowOff>
                  </from>
                  <to>
                    <xdr:col>7</xdr:col>
                    <xdr:colOff>533400</xdr:colOff>
                    <xdr:row>42</xdr:row>
                    <xdr:rowOff>327660</xdr:rowOff>
                  </to>
                </anchor>
              </controlPr>
            </control>
          </mc:Choice>
        </mc:AlternateContent>
        <mc:AlternateContent xmlns:mc="http://schemas.openxmlformats.org/markup-compatibility/2006">
          <mc:Choice Requires="x14">
            <control shapeId="31789" r:id="rId34" name="Group Box 45">
              <controlPr defaultSize="0" autoFill="0" autoPict="0">
                <anchor moveWithCells="1">
                  <from>
                    <xdr:col>0</xdr:col>
                    <xdr:colOff>114300</xdr:colOff>
                    <xdr:row>41</xdr:row>
                    <xdr:rowOff>76200</xdr:rowOff>
                  </from>
                  <to>
                    <xdr:col>7</xdr:col>
                    <xdr:colOff>411480</xdr:colOff>
                    <xdr:row>42</xdr:row>
                    <xdr:rowOff>266700</xdr:rowOff>
                  </to>
                </anchor>
              </controlPr>
            </control>
          </mc:Choice>
        </mc:AlternateContent>
        <mc:AlternateContent xmlns:mc="http://schemas.openxmlformats.org/markup-compatibility/2006">
          <mc:Choice Requires="x14">
            <control shapeId="31790" r:id="rId35" name="Group Box 46">
              <controlPr defaultSize="0" autoFill="0" autoPict="0">
                <anchor moveWithCells="1">
                  <from>
                    <xdr:col>0</xdr:col>
                    <xdr:colOff>38100</xdr:colOff>
                    <xdr:row>41</xdr:row>
                    <xdr:rowOff>76200</xdr:rowOff>
                  </from>
                  <to>
                    <xdr:col>7</xdr:col>
                    <xdr:colOff>388620</xdr:colOff>
                    <xdr:row>42</xdr:row>
                    <xdr:rowOff>373380</xdr:rowOff>
                  </to>
                </anchor>
              </controlPr>
            </control>
          </mc:Choice>
        </mc:AlternateContent>
        <mc:AlternateContent xmlns:mc="http://schemas.openxmlformats.org/markup-compatibility/2006">
          <mc:Choice Requires="x14">
            <control shapeId="31791" r:id="rId36" name="Group Box 47">
              <controlPr defaultSize="0" autoFill="0" autoPict="0">
                <anchor moveWithCells="1">
                  <from>
                    <xdr:col>0</xdr:col>
                    <xdr:colOff>60960</xdr:colOff>
                    <xdr:row>41</xdr:row>
                    <xdr:rowOff>76200</xdr:rowOff>
                  </from>
                  <to>
                    <xdr:col>7</xdr:col>
                    <xdr:colOff>403860</xdr:colOff>
                    <xdr:row>42</xdr:row>
                    <xdr:rowOff>335280</xdr:rowOff>
                  </to>
                </anchor>
              </controlPr>
            </control>
          </mc:Choice>
        </mc:AlternateContent>
        <mc:AlternateContent xmlns:mc="http://schemas.openxmlformats.org/markup-compatibility/2006">
          <mc:Choice Requires="x14">
            <control shapeId="31792" r:id="rId37" name="Group Box 48">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93" r:id="rId38" name="Group Box 49">
              <controlPr defaultSize="0" autoFill="0" autoPict="0">
                <anchor moveWithCells="1">
                  <from>
                    <xdr:col>0</xdr:col>
                    <xdr:colOff>0</xdr:colOff>
                    <xdr:row>41</xdr:row>
                    <xdr:rowOff>76200</xdr:rowOff>
                  </from>
                  <to>
                    <xdr:col>7</xdr:col>
                    <xdr:colOff>533400</xdr:colOff>
                    <xdr:row>42</xdr:row>
                    <xdr:rowOff>327660</xdr:rowOff>
                  </to>
                </anchor>
              </controlPr>
            </control>
          </mc:Choice>
        </mc:AlternateContent>
        <mc:AlternateContent xmlns:mc="http://schemas.openxmlformats.org/markup-compatibility/2006">
          <mc:Choice Requires="x14">
            <control shapeId="31794" r:id="rId39" name="Group Box 50">
              <controlPr defaultSize="0" autoFill="0" autoPict="0">
                <anchor moveWithCells="1">
                  <from>
                    <xdr:col>0</xdr:col>
                    <xdr:colOff>38100</xdr:colOff>
                    <xdr:row>41</xdr:row>
                    <xdr:rowOff>76200</xdr:rowOff>
                  </from>
                  <to>
                    <xdr:col>7</xdr:col>
                    <xdr:colOff>388620</xdr:colOff>
                    <xdr:row>42</xdr:row>
                    <xdr:rowOff>373380</xdr:rowOff>
                  </to>
                </anchor>
              </controlPr>
            </control>
          </mc:Choice>
        </mc:AlternateContent>
        <mc:AlternateContent xmlns:mc="http://schemas.openxmlformats.org/markup-compatibility/2006">
          <mc:Choice Requires="x14">
            <control shapeId="31795" r:id="rId40" name="Group Box 51">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96" r:id="rId41" name="Group Box 52">
              <controlPr defaultSize="0" autoFill="0" autoPict="0">
                <anchor moveWithCells="1">
                  <from>
                    <xdr:col>0</xdr:col>
                    <xdr:colOff>38100</xdr:colOff>
                    <xdr:row>0</xdr:row>
                    <xdr:rowOff>0</xdr:rowOff>
                  </from>
                  <to>
                    <xdr:col>7</xdr:col>
                    <xdr:colOff>647700</xdr:colOff>
                    <xdr:row>0</xdr:row>
                    <xdr:rowOff>335280</xdr:rowOff>
                  </to>
                </anchor>
              </controlPr>
            </control>
          </mc:Choice>
        </mc:AlternateContent>
        <mc:AlternateContent xmlns:mc="http://schemas.openxmlformats.org/markup-compatibility/2006">
          <mc:Choice Requires="x14">
            <control shapeId="31797" r:id="rId42" name="Group Box 53">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98" r:id="rId43" name="Group Box 54">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799" r:id="rId44" name="Group Box 55">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00" r:id="rId45" name="Group Box 56">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03" r:id="rId46" name="Group Box 59">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04" r:id="rId47" name="Group Box 60">
              <controlPr defaultSize="0" autoFill="0" autoPict="0">
                <anchor moveWithCells="1">
                  <from>
                    <xdr:col>0</xdr:col>
                    <xdr:colOff>647700</xdr:colOff>
                    <xdr:row>41</xdr:row>
                    <xdr:rowOff>76200</xdr:rowOff>
                  </from>
                  <to>
                    <xdr:col>8</xdr:col>
                    <xdr:colOff>480060</xdr:colOff>
                    <xdr:row>42</xdr:row>
                    <xdr:rowOff>327660</xdr:rowOff>
                  </to>
                </anchor>
              </controlPr>
            </control>
          </mc:Choice>
        </mc:AlternateContent>
        <mc:AlternateContent xmlns:mc="http://schemas.openxmlformats.org/markup-compatibility/2006">
          <mc:Choice Requires="x14">
            <control shapeId="31805" r:id="rId48" name="Group Box 61">
              <controlPr defaultSize="0" autoFill="0" autoPict="0">
                <anchor moveWithCells="1">
                  <from>
                    <xdr:col>0</xdr:col>
                    <xdr:colOff>769620</xdr:colOff>
                    <xdr:row>41</xdr:row>
                    <xdr:rowOff>76200</xdr:rowOff>
                  </from>
                  <to>
                    <xdr:col>8</xdr:col>
                    <xdr:colOff>350520</xdr:colOff>
                    <xdr:row>42</xdr:row>
                    <xdr:rowOff>259080</xdr:rowOff>
                  </to>
                </anchor>
              </controlPr>
            </control>
          </mc:Choice>
        </mc:AlternateContent>
        <mc:AlternateContent xmlns:mc="http://schemas.openxmlformats.org/markup-compatibility/2006">
          <mc:Choice Requires="x14">
            <control shapeId="31806" r:id="rId49" name="Group Box 62">
              <controlPr defaultSize="0" autoFill="0" autoPict="0">
                <anchor moveWithCells="1">
                  <from>
                    <xdr:col>0</xdr:col>
                    <xdr:colOff>693420</xdr:colOff>
                    <xdr:row>41</xdr:row>
                    <xdr:rowOff>76200</xdr:rowOff>
                  </from>
                  <to>
                    <xdr:col>8</xdr:col>
                    <xdr:colOff>335280</xdr:colOff>
                    <xdr:row>42</xdr:row>
                    <xdr:rowOff>373380</xdr:rowOff>
                  </to>
                </anchor>
              </controlPr>
            </control>
          </mc:Choice>
        </mc:AlternateContent>
        <mc:AlternateContent xmlns:mc="http://schemas.openxmlformats.org/markup-compatibility/2006">
          <mc:Choice Requires="x14">
            <control shapeId="31807" r:id="rId50" name="Group Box 63">
              <controlPr defaultSize="0" autoFill="0" autoPict="0">
                <anchor moveWithCells="1">
                  <from>
                    <xdr:col>0</xdr:col>
                    <xdr:colOff>693420</xdr:colOff>
                    <xdr:row>41</xdr:row>
                    <xdr:rowOff>76200</xdr:rowOff>
                  </from>
                  <to>
                    <xdr:col>8</xdr:col>
                    <xdr:colOff>335280</xdr:colOff>
                    <xdr:row>42</xdr:row>
                    <xdr:rowOff>335280</xdr:rowOff>
                  </to>
                </anchor>
              </controlPr>
            </control>
          </mc:Choice>
        </mc:AlternateContent>
        <mc:AlternateContent xmlns:mc="http://schemas.openxmlformats.org/markup-compatibility/2006">
          <mc:Choice Requires="x14">
            <control shapeId="31808" r:id="rId51" name="Group Box 64">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09" r:id="rId52" name="Group Box 65">
              <controlPr defaultSize="0" autoFill="0" autoPict="0">
                <anchor moveWithCells="1">
                  <from>
                    <xdr:col>0</xdr:col>
                    <xdr:colOff>647700</xdr:colOff>
                    <xdr:row>41</xdr:row>
                    <xdr:rowOff>76200</xdr:rowOff>
                  </from>
                  <to>
                    <xdr:col>8</xdr:col>
                    <xdr:colOff>480060</xdr:colOff>
                    <xdr:row>42</xdr:row>
                    <xdr:rowOff>327660</xdr:rowOff>
                  </to>
                </anchor>
              </controlPr>
            </control>
          </mc:Choice>
        </mc:AlternateContent>
        <mc:AlternateContent xmlns:mc="http://schemas.openxmlformats.org/markup-compatibility/2006">
          <mc:Choice Requires="x14">
            <control shapeId="31810" r:id="rId53" name="Group Box 66">
              <controlPr defaultSize="0" autoFill="0" autoPict="0">
                <anchor moveWithCells="1">
                  <from>
                    <xdr:col>0</xdr:col>
                    <xdr:colOff>693420</xdr:colOff>
                    <xdr:row>41</xdr:row>
                    <xdr:rowOff>76200</xdr:rowOff>
                  </from>
                  <to>
                    <xdr:col>8</xdr:col>
                    <xdr:colOff>335280</xdr:colOff>
                    <xdr:row>42</xdr:row>
                    <xdr:rowOff>373380</xdr:rowOff>
                  </to>
                </anchor>
              </controlPr>
            </control>
          </mc:Choice>
        </mc:AlternateContent>
        <mc:AlternateContent xmlns:mc="http://schemas.openxmlformats.org/markup-compatibility/2006">
          <mc:Choice Requires="x14">
            <control shapeId="31811" r:id="rId54" name="Group Box 67">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12" r:id="rId55" name="Group Box 68">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13" r:id="rId56" name="Group Box 69">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14" r:id="rId57" name="Group Box 70">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15" r:id="rId58" name="Group Box 71">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16" r:id="rId59" name="Group Box 72">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17" r:id="rId60" name="Group Box 73">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18" r:id="rId61" name="Group Box 74">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19" r:id="rId62" name="Group Box 75">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20" r:id="rId63" name="Group Box 76">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21" r:id="rId64" name="Group Box 77">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22" r:id="rId65" name="Group Box 78">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23" r:id="rId66" name="Group Box 79">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24" r:id="rId67" name="Group Box 80">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25" r:id="rId68" name="Group Box 81">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26" r:id="rId69" name="Group Box 82">
              <controlPr defaultSize="0" autoFill="0" autoPict="0">
                <anchor moveWithCells="1">
                  <from>
                    <xdr:col>0</xdr:col>
                    <xdr:colOff>693420</xdr:colOff>
                    <xdr:row>41</xdr:row>
                    <xdr:rowOff>76200</xdr:rowOff>
                  </from>
                  <to>
                    <xdr:col>8</xdr:col>
                    <xdr:colOff>609600</xdr:colOff>
                    <xdr:row>42</xdr:row>
                    <xdr:rowOff>327660</xdr:rowOff>
                  </to>
                </anchor>
              </controlPr>
            </control>
          </mc:Choice>
        </mc:AlternateContent>
        <mc:AlternateContent xmlns:mc="http://schemas.openxmlformats.org/markup-compatibility/2006">
          <mc:Choice Requires="x14">
            <control shapeId="31827" r:id="rId70" name="Group Box 83">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28" r:id="rId71" name="Group Box 84">
              <controlPr defaultSize="0" autoFill="0" autoPict="0">
                <anchor moveWithCells="1">
                  <from>
                    <xdr:col>0</xdr:col>
                    <xdr:colOff>38100</xdr:colOff>
                    <xdr:row>41</xdr:row>
                    <xdr:rowOff>76200</xdr:rowOff>
                  </from>
                  <to>
                    <xdr:col>7</xdr:col>
                    <xdr:colOff>647700</xdr:colOff>
                    <xdr:row>42</xdr:row>
                    <xdr:rowOff>327660</xdr:rowOff>
                  </to>
                </anchor>
              </controlPr>
            </control>
          </mc:Choice>
        </mc:AlternateContent>
        <mc:AlternateContent xmlns:mc="http://schemas.openxmlformats.org/markup-compatibility/2006">
          <mc:Choice Requires="x14">
            <control shapeId="31829" r:id="rId72" name="Group Box 85">
              <controlPr defaultSize="0" autoFill="0" autoPict="0">
                <anchor moveWithCells="1">
                  <from>
                    <xdr:col>0</xdr:col>
                    <xdr:colOff>0</xdr:colOff>
                    <xdr:row>16</xdr:row>
                    <xdr:rowOff>251460</xdr:rowOff>
                  </from>
                  <to>
                    <xdr:col>8</xdr:col>
                    <xdr:colOff>106680</xdr:colOff>
                    <xdr:row>17</xdr:row>
                    <xdr:rowOff>213360</xdr:rowOff>
                  </to>
                </anchor>
              </controlPr>
            </control>
          </mc:Choice>
        </mc:AlternateContent>
        <mc:AlternateContent xmlns:mc="http://schemas.openxmlformats.org/markup-compatibility/2006">
          <mc:Choice Requires="x14">
            <control shapeId="31830" r:id="rId73" name="Group Box 86">
              <controlPr defaultSize="0" autoFill="0" autoPict="0">
                <anchor moveWithCells="1">
                  <from>
                    <xdr:col>0</xdr:col>
                    <xdr:colOff>114300</xdr:colOff>
                    <xdr:row>16</xdr:row>
                    <xdr:rowOff>251460</xdr:rowOff>
                  </from>
                  <to>
                    <xdr:col>7</xdr:col>
                    <xdr:colOff>647700</xdr:colOff>
                    <xdr:row>17</xdr:row>
                    <xdr:rowOff>160020</xdr:rowOff>
                  </to>
                </anchor>
              </controlPr>
            </control>
          </mc:Choice>
        </mc:AlternateContent>
        <mc:AlternateContent xmlns:mc="http://schemas.openxmlformats.org/markup-compatibility/2006">
          <mc:Choice Requires="x14">
            <control shapeId="31831" r:id="rId74" name="Group Box 87">
              <controlPr defaultSize="0" autoFill="0" autoPict="0">
                <anchor moveWithCells="1">
                  <from>
                    <xdr:col>0</xdr:col>
                    <xdr:colOff>38100</xdr:colOff>
                    <xdr:row>16</xdr:row>
                    <xdr:rowOff>251460</xdr:rowOff>
                  </from>
                  <to>
                    <xdr:col>7</xdr:col>
                    <xdr:colOff>617220</xdr:colOff>
                    <xdr:row>17</xdr:row>
                    <xdr:rowOff>259080</xdr:rowOff>
                  </to>
                </anchor>
              </controlPr>
            </control>
          </mc:Choice>
        </mc:AlternateContent>
        <mc:AlternateContent xmlns:mc="http://schemas.openxmlformats.org/markup-compatibility/2006">
          <mc:Choice Requires="x14">
            <control shapeId="31832" r:id="rId75" name="Group Box 88">
              <controlPr defaultSize="0" autoFill="0" autoPict="0">
                <anchor moveWithCells="1">
                  <from>
                    <xdr:col>0</xdr:col>
                    <xdr:colOff>60960</xdr:colOff>
                    <xdr:row>16</xdr:row>
                    <xdr:rowOff>251460</xdr:rowOff>
                  </from>
                  <to>
                    <xdr:col>7</xdr:col>
                    <xdr:colOff>640080</xdr:colOff>
                    <xdr:row>17</xdr:row>
                    <xdr:rowOff>251460</xdr:rowOff>
                  </to>
                </anchor>
              </controlPr>
            </control>
          </mc:Choice>
        </mc:AlternateContent>
        <mc:AlternateContent xmlns:mc="http://schemas.openxmlformats.org/markup-compatibility/2006">
          <mc:Choice Requires="x14">
            <control shapeId="31833" r:id="rId76" name="Group Box 89">
              <controlPr defaultSize="0" autoFill="0" autoPict="0">
                <anchor moveWithCells="1">
                  <from>
                    <xdr:col>0</xdr:col>
                    <xdr:colOff>0</xdr:colOff>
                    <xdr:row>16</xdr:row>
                    <xdr:rowOff>251460</xdr:rowOff>
                  </from>
                  <to>
                    <xdr:col>8</xdr:col>
                    <xdr:colOff>190500</xdr:colOff>
                    <xdr:row>17</xdr:row>
                    <xdr:rowOff>213360</xdr:rowOff>
                  </to>
                </anchor>
              </controlPr>
            </control>
          </mc:Choice>
        </mc:AlternateContent>
        <mc:AlternateContent xmlns:mc="http://schemas.openxmlformats.org/markup-compatibility/2006">
          <mc:Choice Requires="x14">
            <control shapeId="31834" r:id="rId77" name="Group Box 90">
              <controlPr defaultSize="0" autoFill="0" autoPict="0">
                <anchor moveWithCells="1">
                  <from>
                    <xdr:col>0</xdr:col>
                    <xdr:colOff>0</xdr:colOff>
                    <xdr:row>30</xdr:row>
                    <xdr:rowOff>274320</xdr:rowOff>
                  </from>
                  <to>
                    <xdr:col>8</xdr:col>
                    <xdr:colOff>190500</xdr:colOff>
                    <xdr:row>31</xdr:row>
                    <xdr:rowOff>304800</xdr:rowOff>
                  </to>
                </anchor>
              </controlPr>
            </control>
          </mc:Choice>
        </mc:AlternateContent>
        <mc:AlternateContent xmlns:mc="http://schemas.openxmlformats.org/markup-compatibility/2006">
          <mc:Choice Requires="x14">
            <control shapeId="31835" r:id="rId78" name="Group Box 91">
              <controlPr defaultSize="0" autoFill="0" autoPict="0">
                <anchor moveWithCells="1">
                  <from>
                    <xdr:col>0</xdr:col>
                    <xdr:colOff>0</xdr:colOff>
                    <xdr:row>16</xdr:row>
                    <xdr:rowOff>251460</xdr:rowOff>
                  </from>
                  <to>
                    <xdr:col>8</xdr:col>
                    <xdr:colOff>388620</xdr:colOff>
                    <xdr:row>17</xdr:row>
                    <xdr:rowOff>144780</xdr:rowOff>
                  </to>
                </anchor>
              </controlPr>
            </control>
          </mc:Choice>
        </mc:AlternateContent>
        <mc:AlternateContent xmlns:mc="http://schemas.openxmlformats.org/markup-compatibility/2006">
          <mc:Choice Requires="x14">
            <control shapeId="31836" r:id="rId79" name="Group Box 92">
              <controlPr defaultSize="0" autoFill="0" autoPict="0">
                <anchor moveWithCells="1">
                  <from>
                    <xdr:col>0</xdr:col>
                    <xdr:colOff>114300</xdr:colOff>
                    <xdr:row>17</xdr:row>
                    <xdr:rowOff>0</xdr:rowOff>
                  </from>
                  <to>
                    <xdr:col>8</xdr:col>
                    <xdr:colOff>198120</xdr:colOff>
                    <xdr:row>17</xdr:row>
                    <xdr:rowOff>289560</xdr:rowOff>
                  </to>
                </anchor>
              </controlPr>
            </control>
          </mc:Choice>
        </mc:AlternateContent>
        <mc:AlternateContent xmlns:mc="http://schemas.openxmlformats.org/markup-compatibility/2006">
          <mc:Choice Requires="x14">
            <control shapeId="31837" r:id="rId80" name="Group Box 93">
              <controlPr defaultSize="0" autoFill="0" autoPict="0">
                <anchor moveWithCells="1">
                  <from>
                    <xdr:col>0</xdr:col>
                    <xdr:colOff>38100</xdr:colOff>
                    <xdr:row>16</xdr:row>
                    <xdr:rowOff>251460</xdr:rowOff>
                  </from>
                  <to>
                    <xdr:col>8</xdr:col>
                    <xdr:colOff>160020</xdr:colOff>
                    <xdr:row>17</xdr:row>
                    <xdr:rowOff>182880</xdr:rowOff>
                  </to>
                </anchor>
              </controlPr>
            </control>
          </mc:Choice>
        </mc:AlternateContent>
        <mc:AlternateContent xmlns:mc="http://schemas.openxmlformats.org/markup-compatibility/2006">
          <mc:Choice Requires="x14">
            <control shapeId="31838" r:id="rId81" name="Group Box 94">
              <controlPr defaultSize="0" autoFill="0" autoPict="0">
                <anchor moveWithCells="1">
                  <from>
                    <xdr:col>0</xdr:col>
                    <xdr:colOff>60960</xdr:colOff>
                    <xdr:row>16</xdr:row>
                    <xdr:rowOff>403860</xdr:rowOff>
                  </from>
                  <to>
                    <xdr:col>8</xdr:col>
                    <xdr:colOff>182880</xdr:colOff>
                    <xdr:row>17</xdr:row>
                    <xdr:rowOff>388620</xdr:rowOff>
                  </to>
                </anchor>
              </controlPr>
            </control>
          </mc:Choice>
        </mc:AlternateContent>
        <mc:AlternateContent xmlns:mc="http://schemas.openxmlformats.org/markup-compatibility/2006">
          <mc:Choice Requires="x14">
            <control shapeId="31839" r:id="rId82" name="Group Box 95">
              <controlPr defaultSize="0" autoFill="0" autoPict="0">
                <anchor moveWithCells="1">
                  <from>
                    <xdr:col>0</xdr:col>
                    <xdr:colOff>0</xdr:colOff>
                    <xdr:row>16</xdr:row>
                    <xdr:rowOff>251460</xdr:rowOff>
                  </from>
                  <to>
                    <xdr:col>8</xdr:col>
                    <xdr:colOff>495300</xdr:colOff>
                    <xdr:row>17</xdr:row>
                    <xdr:rowOff>137160</xdr:rowOff>
                  </to>
                </anchor>
              </controlPr>
            </control>
          </mc:Choice>
        </mc:AlternateContent>
        <mc:AlternateContent xmlns:mc="http://schemas.openxmlformats.org/markup-compatibility/2006">
          <mc:Choice Requires="x14">
            <control shapeId="31840" r:id="rId83" name="Group Box 96">
              <controlPr defaultSize="0" autoFill="0" autoPict="0">
                <anchor moveWithCells="1">
                  <from>
                    <xdr:col>0</xdr:col>
                    <xdr:colOff>0</xdr:colOff>
                    <xdr:row>31</xdr:row>
                    <xdr:rowOff>251460</xdr:rowOff>
                  </from>
                  <to>
                    <xdr:col>8</xdr:col>
                    <xdr:colOff>495300</xdr:colOff>
                    <xdr:row>32</xdr:row>
                    <xdr:rowOff>220980</xdr:rowOff>
                  </to>
                </anchor>
              </controlPr>
            </control>
          </mc:Choice>
        </mc:AlternateContent>
        <mc:AlternateContent xmlns:mc="http://schemas.openxmlformats.org/markup-compatibility/2006">
          <mc:Choice Requires="x14">
            <control shapeId="31842" r:id="rId84" name="Group Box 98">
              <controlPr defaultSize="0" autoFill="0" autoPict="0">
                <anchor moveWithCells="1">
                  <from>
                    <xdr:col>0</xdr:col>
                    <xdr:colOff>38100</xdr:colOff>
                    <xdr:row>4</xdr:row>
                    <xdr:rowOff>198120</xdr:rowOff>
                  </from>
                  <to>
                    <xdr:col>7</xdr:col>
                    <xdr:colOff>579120</xdr:colOff>
                    <xdr:row>5</xdr:row>
                    <xdr:rowOff>175260</xdr:rowOff>
                  </to>
                </anchor>
              </controlPr>
            </control>
          </mc:Choice>
        </mc:AlternateContent>
        <mc:AlternateContent xmlns:mc="http://schemas.openxmlformats.org/markup-compatibility/2006">
          <mc:Choice Requires="x14">
            <control shapeId="31843" r:id="rId85" name="Group Box 99">
              <controlPr defaultSize="0" autoFill="0" autoPict="0">
                <anchor moveWithCells="1">
                  <from>
                    <xdr:col>0</xdr:col>
                    <xdr:colOff>38100</xdr:colOff>
                    <xdr:row>9</xdr:row>
                    <xdr:rowOff>228600</xdr:rowOff>
                  </from>
                  <to>
                    <xdr:col>7</xdr:col>
                    <xdr:colOff>579120</xdr:colOff>
                    <xdr:row>10</xdr:row>
                    <xdr:rowOff>198120</xdr:rowOff>
                  </to>
                </anchor>
              </controlPr>
            </control>
          </mc:Choice>
        </mc:AlternateContent>
        <mc:AlternateContent xmlns:mc="http://schemas.openxmlformats.org/markup-compatibility/2006">
          <mc:Choice Requires="x14">
            <control shapeId="31844" r:id="rId86" name="Group Box 100">
              <controlPr defaultSize="0" autoFill="0" autoPict="0">
                <anchor moveWithCells="1">
                  <from>
                    <xdr:col>0</xdr:col>
                    <xdr:colOff>38100</xdr:colOff>
                    <xdr:row>16</xdr:row>
                    <xdr:rowOff>251460</xdr:rowOff>
                  </from>
                  <to>
                    <xdr:col>7</xdr:col>
                    <xdr:colOff>640080</xdr:colOff>
                    <xdr:row>17</xdr:row>
                    <xdr:rowOff>198120</xdr:rowOff>
                  </to>
                </anchor>
              </controlPr>
            </control>
          </mc:Choice>
        </mc:AlternateContent>
        <mc:AlternateContent xmlns:mc="http://schemas.openxmlformats.org/markup-compatibility/2006">
          <mc:Choice Requires="x14">
            <control shapeId="31845" r:id="rId87" name="Group Box 101">
              <controlPr defaultSize="0" autoFill="0" autoPict="0">
                <anchor moveWithCells="1">
                  <from>
                    <xdr:col>0</xdr:col>
                    <xdr:colOff>38100</xdr:colOff>
                    <xdr:row>17</xdr:row>
                    <xdr:rowOff>144780</xdr:rowOff>
                  </from>
                  <to>
                    <xdr:col>7</xdr:col>
                    <xdr:colOff>579120</xdr:colOff>
                    <xdr:row>18</xdr:row>
                    <xdr:rowOff>114300</xdr:rowOff>
                  </to>
                </anchor>
              </controlPr>
            </control>
          </mc:Choice>
        </mc:AlternateContent>
        <mc:AlternateContent xmlns:mc="http://schemas.openxmlformats.org/markup-compatibility/2006">
          <mc:Choice Requires="x14">
            <control shapeId="31846" r:id="rId88" name="Group Box 102">
              <controlPr defaultSize="0" autoFill="0" autoPict="0">
                <anchor moveWithCells="1">
                  <from>
                    <xdr:col>0</xdr:col>
                    <xdr:colOff>38100</xdr:colOff>
                    <xdr:row>28</xdr:row>
                    <xdr:rowOff>388620</xdr:rowOff>
                  </from>
                  <to>
                    <xdr:col>7</xdr:col>
                    <xdr:colOff>579120</xdr:colOff>
                    <xdr:row>30</xdr:row>
                    <xdr:rowOff>38100</xdr:rowOff>
                  </to>
                </anchor>
              </controlPr>
            </control>
          </mc:Choice>
        </mc:AlternateContent>
        <mc:AlternateContent xmlns:mc="http://schemas.openxmlformats.org/markup-compatibility/2006">
          <mc:Choice Requires="x14">
            <control shapeId="31847" r:id="rId89" name="Group Box 103">
              <controlPr defaultSize="0" autoFill="0" autoPict="0">
                <anchor moveWithCells="1">
                  <from>
                    <xdr:col>0</xdr:col>
                    <xdr:colOff>38100</xdr:colOff>
                    <xdr:row>41</xdr:row>
                    <xdr:rowOff>76200</xdr:rowOff>
                  </from>
                  <to>
                    <xdr:col>7</xdr:col>
                    <xdr:colOff>640080</xdr:colOff>
                    <xdr:row>42</xdr:row>
                    <xdr:rowOff>327660</xdr:rowOff>
                  </to>
                </anchor>
              </controlPr>
            </control>
          </mc:Choice>
        </mc:AlternateContent>
        <mc:AlternateContent xmlns:mc="http://schemas.openxmlformats.org/markup-compatibility/2006">
          <mc:Choice Requires="x14">
            <control shapeId="31848" r:id="rId90" name="Group Box 104">
              <controlPr defaultSize="0" autoFill="0" autoPict="0">
                <anchor moveWithCells="1">
                  <from>
                    <xdr:col>0</xdr:col>
                    <xdr:colOff>38100</xdr:colOff>
                    <xdr:row>42</xdr:row>
                    <xdr:rowOff>60960</xdr:rowOff>
                  </from>
                  <to>
                    <xdr:col>7</xdr:col>
                    <xdr:colOff>579120</xdr:colOff>
                    <xdr:row>43</xdr:row>
                    <xdr:rowOff>0</xdr:rowOff>
                  </to>
                </anchor>
              </controlPr>
            </control>
          </mc:Choice>
        </mc:AlternateContent>
        <mc:AlternateContent xmlns:mc="http://schemas.openxmlformats.org/markup-compatibility/2006">
          <mc:Choice Requires="x14">
            <control shapeId="31849" r:id="rId91" name="Group Box 105">
              <controlPr defaultSize="0" autoFill="0" autoPict="0">
                <anchor moveWithCells="1">
                  <from>
                    <xdr:col>0</xdr:col>
                    <xdr:colOff>38100</xdr:colOff>
                    <xdr:row>42</xdr:row>
                    <xdr:rowOff>289560</xdr:rowOff>
                  </from>
                  <to>
                    <xdr:col>7</xdr:col>
                    <xdr:colOff>579120</xdr:colOff>
                    <xdr:row>43</xdr:row>
                    <xdr:rowOff>251460</xdr:rowOff>
                  </to>
                </anchor>
              </controlPr>
            </control>
          </mc:Choice>
        </mc:AlternateContent>
        <mc:AlternateContent xmlns:mc="http://schemas.openxmlformats.org/markup-compatibility/2006">
          <mc:Choice Requires="x14">
            <control shapeId="31850" r:id="rId92" name="Group Box 106">
              <controlPr defaultSize="0" autoFill="0" autoPict="0">
                <anchor moveWithCells="1">
                  <from>
                    <xdr:col>0</xdr:col>
                    <xdr:colOff>0</xdr:colOff>
                    <xdr:row>16</xdr:row>
                    <xdr:rowOff>251460</xdr:rowOff>
                  </from>
                  <to>
                    <xdr:col>8</xdr:col>
                    <xdr:colOff>68580</xdr:colOff>
                    <xdr:row>17</xdr:row>
                    <xdr:rowOff>220980</xdr:rowOff>
                  </to>
                </anchor>
              </controlPr>
            </control>
          </mc:Choice>
        </mc:AlternateContent>
        <mc:AlternateContent xmlns:mc="http://schemas.openxmlformats.org/markup-compatibility/2006">
          <mc:Choice Requires="x14">
            <control shapeId="31851" r:id="rId93" name="Group Box 107">
              <controlPr defaultSize="0" autoFill="0" autoPict="0">
                <anchor moveWithCells="1">
                  <from>
                    <xdr:col>0</xdr:col>
                    <xdr:colOff>38100</xdr:colOff>
                    <xdr:row>16</xdr:row>
                    <xdr:rowOff>251460</xdr:rowOff>
                  </from>
                  <to>
                    <xdr:col>7</xdr:col>
                    <xdr:colOff>594360</xdr:colOff>
                    <xdr:row>17</xdr:row>
                    <xdr:rowOff>266700</xdr:rowOff>
                  </to>
                </anchor>
              </controlPr>
            </control>
          </mc:Choice>
        </mc:AlternateContent>
        <mc:AlternateContent xmlns:mc="http://schemas.openxmlformats.org/markup-compatibility/2006">
          <mc:Choice Requires="x14">
            <control shapeId="31852" r:id="rId94" name="Group Box 108">
              <controlPr defaultSize="0" autoFill="0" autoPict="0">
                <anchor moveWithCells="1">
                  <from>
                    <xdr:col>0</xdr:col>
                    <xdr:colOff>0</xdr:colOff>
                    <xdr:row>16</xdr:row>
                    <xdr:rowOff>251460</xdr:rowOff>
                  </from>
                  <to>
                    <xdr:col>8</xdr:col>
                    <xdr:colOff>175260</xdr:colOff>
                    <xdr:row>17</xdr:row>
                    <xdr:rowOff>213360</xdr:rowOff>
                  </to>
                </anchor>
              </controlPr>
            </control>
          </mc:Choice>
        </mc:AlternateContent>
        <mc:AlternateContent xmlns:mc="http://schemas.openxmlformats.org/markup-compatibility/2006">
          <mc:Choice Requires="x14">
            <control shapeId="31853" r:id="rId95" name="Group Box 109">
              <controlPr defaultSize="0" autoFill="0" autoPict="0">
                <anchor moveWithCells="1">
                  <from>
                    <xdr:col>0</xdr:col>
                    <xdr:colOff>0</xdr:colOff>
                    <xdr:row>16</xdr:row>
                    <xdr:rowOff>251460</xdr:rowOff>
                  </from>
                  <to>
                    <xdr:col>8</xdr:col>
                    <xdr:colOff>373380</xdr:colOff>
                    <xdr:row>17</xdr:row>
                    <xdr:rowOff>144780</xdr:rowOff>
                  </to>
                </anchor>
              </controlPr>
            </control>
          </mc:Choice>
        </mc:AlternateContent>
        <mc:AlternateContent xmlns:mc="http://schemas.openxmlformats.org/markup-compatibility/2006">
          <mc:Choice Requires="x14">
            <control shapeId="31854" r:id="rId96" name="Group Box 110">
              <controlPr defaultSize="0" autoFill="0" autoPict="0">
                <anchor moveWithCells="1">
                  <from>
                    <xdr:col>0</xdr:col>
                    <xdr:colOff>38100</xdr:colOff>
                    <xdr:row>16</xdr:row>
                    <xdr:rowOff>251460</xdr:rowOff>
                  </from>
                  <to>
                    <xdr:col>8</xdr:col>
                    <xdr:colOff>144780</xdr:colOff>
                    <xdr:row>17</xdr:row>
                    <xdr:rowOff>198120</xdr:rowOff>
                  </to>
                </anchor>
              </controlPr>
            </control>
          </mc:Choice>
        </mc:AlternateContent>
        <mc:AlternateContent xmlns:mc="http://schemas.openxmlformats.org/markup-compatibility/2006">
          <mc:Choice Requires="x14">
            <control shapeId="31855" r:id="rId97" name="Group Box 111">
              <controlPr defaultSize="0" autoFill="0" autoPict="0">
                <anchor moveWithCells="1">
                  <from>
                    <xdr:col>0</xdr:col>
                    <xdr:colOff>0</xdr:colOff>
                    <xdr:row>16</xdr:row>
                    <xdr:rowOff>251460</xdr:rowOff>
                  </from>
                  <to>
                    <xdr:col>8</xdr:col>
                    <xdr:colOff>480060</xdr:colOff>
                    <xdr:row>17</xdr:row>
                    <xdr:rowOff>144780</xdr:rowOff>
                  </to>
                </anchor>
              </controlPr>
            </control>
          </mc:Choice>
        </mc:AlternateContent>
        <mc:AlternateContent xmlns:mc="http://schemas.openxmlformats.org/markup-compatibility/2006">
          <mc:Choice Requires="x14">
            <control shapeId="31856" r:id="rId98" name="Group Box 112">
              <controlPr defaultSize="0" autoFill="0" autoPict="0">
                <anchor moveWithCells="1">
                  <from>
                    <xdr:col>0</xdr:col>
                    <xdr:colOff>38100</xdr:colOff>
                    <xdr:row>16</xdr:row>
                    <xdr:rowOff>251460</xdr:rowOff>
                  </from>
                  <to>
                    <xdr:col>7</xdr:col>
                    <xdr:colOff>640080</xdr:colOff>
                    <xdr:row>17</xdr:row>
                    <xdr:rowOff>220980</xdr:rowOff>
                  </to>
                </anchor>
              </controlPr>
            </control>
          </mc:Choice>
        </mc:AlternateContent>
        <mc:AlternateContent xmlns:mc="http://schemas.openxmlformats.org/markup-compatibility/2006">
          <mc:Choice Requires="x14">
            <control shapeId="31858" r:id="rId99" name="Group Box 114">
              <controlPr defaultSize="0" autoFill="0" autoPict="0">
                <anchor moveWithCells="1">
                  <from>
                    <xdr:col>0</xdr:col>
                    <xdr:colOff>38100</xdr:colOff>
                    <xdr:row>17</xdr:row>
                    <xdr:rowOff>144780</xdr:rowOff>
                  </from>
                  <to>
                    <xdr:col>7</xdr:col>
                    <xdr:colOff>579120</xdr:colOff>
                    <xdr:row>18</xdr:row>
                    <xdr:rowOff>114300</xdr:rowOff>
                  </to>
                </anchor>
              </controlPr>
            </control>
          </mc:Choice>
        </mc:AlternateContent>
        <mc:AlternateContent xmlns:mc="http://schemas.openxmlformats.org/markup-compatibility/2006">
          <mc:Choice Requires="x14">
            <control shapeId="31859" r:id="rId100" name="Group Box 115">
              <controlPr defaultSize="0" autoFill="0" autoPict="0">
                <anchor moveWithCells="1">
                  <from>
                    <xdr:col>0</xdr:col>
                    <xdr:colOff>38100</xdr:colOff>
                    <xdr:row>28</xdr:row>
                    <xdr:rowOff>388620</xdr:rowOff>
                  </from>
                  <to>
                    <xdr:col>7</xdr:col>
                    <xdr:colOff>579120</xdr:colOff>
                    <xdr:row>30</xdr:row>
                    <xdr:rowOff>38100</xdr:rowOff>
                  </to>
                </anchor>
              </controlPr>
            </control>
          </mc:Choice>
        </mc:AlternateContent>
        <mc:AlternateContent xmlns:mc="http://schemas.openxmlformats.org/markup-compatibility/2006">
          <mc:Choice Requires="x14">
            <control shapeId="31862" r:id="rId101" name="Group Box 118">
              <controlPr defaultSize="0" autoFill="0" autoPict="0">
                <anchor moveWithCells="1">
                  <from>
                    <xdr:col>0</xdr:col>
                    <xdr:colOff>0</xdr:colOff>
                    <xdr:row>41</xdr:row>
                    <xdr:rowOff>76200</xdr:rowOff>
                  </from>
                  <to>
                    <xdr:col>8</xdr:col>
                    <xdr:colOff>76200</xdr:colOff>
                    <xdr:row>42</xdr:row>
                    <xdr:rowOff>304800</xdr:rowOff>
                  </to>
                </anchor>
              </controlPr>
            </control>
          </mc:Choice>
        </mc:AlternateContent>
        <mc:AlternateContent xmlns:mc="http://schemas.openxmlformats.org/markup-compatibility/2006">
          <mc:Choice Requires="x14">
            <control shapeId="31863" r:id="rId102" name="Group Box 119">
              <controlPr defaultSize="0" autoFill="0" autoPict="0">
                <anchor moveWithCells="1">
                  <from>
                    <xdr:col>0</xdr:col>
                    <xdr:colOff>38100</xdr:colOff>
                    <xdr:row>41</xdr:row>
                    <xdr:rowOff>76200</xdr:rowOff>
                  </from>
                  <to>
                    <xdr:col>7</xdr:col>
                    <xdr:colOff>601980</xdr:colOff>
                    <xdr:row>42</xdr:row>
                    <xdr:rowOff>373380</xdr:rowOff>
                  </to>
                </anchor>
              </controlPr>
            </control>
          </mc:Choice>
        </mc:AlternateContent>
        <mc:AlternateContent xmlns:mc="http://schemas.openxmlformats.org/markup-compatibility/2006">
          <mc:Choice Requires="x14">
            <control shapeId="31864" r:id="rId103" name="Group Box 120">
              <controlPr defaultSize="0" autoFill="0" autoPict="0">
                <anchor moveWithCells="1">
                  <from>
                    <xdr:col>0</xdr:col>
                    <xdr:colOff>0</xdr:colOff>
                    <xdr:row>41</xdr:row>
                    <xdr:rowOff>76200</xdr:rowOff>
                  </from>
                  <to>
                    <xdr:col>8</xdr:col>
                    <xdr:colOff>175260</xdr:colOff>
                    <xdr:row>42</xdr:row>
                    <xdr:rowOff>304800</xdr:rowOff>
                  </to>
                </anchor>
              </controlPr>
            </control>
          </mc:Choice>
        </mc:AlternateContent>
        <mc:AlternateContent xmlns:mc="http://schemas.openxmlformats.org/markup-compatibility/2006">
          <mc:Choice Requires="x14">
            <control shapeId="31865" r:id="rId104" name="Group Box 121">
              <controlPr defaultSize="0" autoFill="0" autoPict="0">
                <anchor moveWithCells="1">
                  <from>
                    <xdr:col>0</xdr:col>
                    <xdr:colOff>0</xdr:colOff>
                    <xdr:row>41</xdr:row>
                    <xdr:rowOff>76200</xdr:rowOff>
                  </from>
                  <to>
                    <xdr:col>8</xdr:col>
                    <xdr:colOff>373380</xdr:colOff>
                    <xdr:row>42</xdr:row>
                    <xdr:rowOff>236220</xdr:rowOff>
                  </to>
                </anchor>
              </controlPr>
            </control>
          </mc:Choice>
        </mc:AlternateContent>
        <mc:AlternateContent xmlns:mc="http://schemas.openxmlformats.org/markup-compatibility/2006">
          <mc:Choice Requires="x14">
            <control shapeId="31866" r:id="rId105" name="Group Box 122">
              <controlPr defaultSize="0" autoFill="0" autoPict="0">
                <anchor moveWithCells="1">
                  <from>
                    <xdr:col>0</xdr:col>
                    <xdr:colOff>38100</xdr:colOff>
                    <xdr:row>41</xdr:row>
                    <xdr:rowOff>76200</xdr:rowOff>
                  </from>
                  <to>
                    <xdr:col>8</xdr:col>
                    <xdr:colOff>144780</xdr:colOff>
                    <xdr:row>42</xdr:row>
                    <xdr:rowOff>289560</xdr:rowOff>
                  </to>
                </anchor>
              </controlPr>
            </control>
          </mc:Choice>
        </mc:AlternateContent>
        <mc:AlternateContent xmlns:mc="http://schemas.openxmlformats.org/markup-compatibility/2006">
          <mc:Choice Requires="x14">
            <control shapeId="31867" r:id="rId106" name="Group Box 123">
              <controlPr defaultSize="0" autoFill="0" autoPict="0">
                <anchor moveWithCells="1">
                  <from>
                    <xdr:col>0</xdr:col>
                    <xdr:colOff>0</xdr:colOff>
                    <xdr:row>41</xdr:row>
                    <xdr:rowOff>76200</xdr:rowOff>
                  </from>
                  <to>
                    <xdr:col>8</xdr:col>
                    <xdr:colOff>480060</xdr:colOff>
                    <xdr:row>42</xdr:row>
                    <xdr:rowOff>228600</xdr:rowOff>
                  </to>
                </anchor>
              </controlPr>
            </control>
          </mc:Choice>
        </mc:AlternateContent>
        <mc:AlternateContent xmlns:mc="http://schemas.openxmlformats.org/markup-compatibility/2006">
          <mc:Choice Requires="x14">
            <control shapeId="31868" r:id="rId107" name="Group Box 124">
              <controlPr defaultSize="0" autoFill="0" autoPict="0">
                <anchor moveWithCells="1">
                  <from>
                    <xdr:col>0</xdr:col>
                    <xdr:colOff>38100</xdr:colOff>
                    <xdr:row>41</xdr:row>
                    <xdr:rowOff>76200</xdr:rowOff>
                  </from>
                  <to>
                    <xdr:col>7</xdr:col>
                    <xdr:colOff>640080</xdr:colOff>
                    <xdr:row>42</xdr:row>
                    <xdr:rowOff>312420</xdr:rowOff>
                  </to>
                </anchor>
              </controlPr>
            </control>
          </mc:Choice>
        </mc:AlternateContent>
        <mc:AlternateContent xmlns:mc="http://schemas.openxmlformats.org/markup-compatibility/2006">
          <mc:Choice Requires="x14">
            <control shapeId="31869" r:id="rId108" name="Group Box 125">
              <controlPr defaultSize="0" autoFill="0" autoPict="0">
                <anchor moveWithCells="1">
                  <from>
                    <xdr:col>0</xdr:col>
                    <xdr:colOff>0</xdr:colOff>
                    <xdr:row>59</xdr:row>
                    <xdr:rowOff>266700</xdr:rowOff>
                  </from>
                  <to>
                    <xdr:col>8</xdr:col>
                    <xdr:colOff>373380</xdr:colOff>
                    <xdr:row>60</xdr:row>
                    <xdr:rowOff>137160</xdr:rowOff>
                  </to>
                </anchor>
              </controlPr>
            </control>
          </mc:Choice>
        </mc:AlternateContent>
        <mc:AlternateContent xmlns:mc="http://schemas.openxmlformats.org/markup-compatibility/2006">
          <mc:Choice Requires="x14">
            <control shapeId="31870" r:id="rId109" name="Group Box 126">
              <controlPr defaultSize="0" autoFill="0" autoPict="0">
                <anchor moveWithCells="1">
                  <from>
                    <xdr:col>0</xdr:col>
                    <xdr:colOff>0</xdr:colOff>
                    <xdr:row>59</xdr:row>
                    <xdr:rowOff>266700</xdr:rowOff>
                  </from>
                  <to>
                    <xdr:col>8</xdr:col>
                    <xdr:colOff>480060</xdr:colOff>
                    <xdr:row>60</xdr:row>
                    <xdr:rowOff>121920</xdr:rowOff>
                  </to>
                </anchor>
              </controlPr>
            </control>
          </mc:Choice>
        </mc:AlternateContent>
        <mc:AlternateContent xmlns:mc="http://schemas.openxmlformats.org/markup-compatibility/2006">
          <mc:Choice Requires="x14">
            <control shapeId="31871" r:id="rId110" name="Group Box 127">
              <controlPr defaultSize="0" autoFill="0" autoPict="0">
                <anchor moveWithCells="1">
                  <from>
                    <xdr:col>0</xdr:col>
                    <xdr:colOff>38100</xdr:colOff>
                    <xdr:row>10</xdr:row>
                    <xdr:rowOff>160020</xdr:rowOff>
                  </from>
                  <to>
                    <xdr:col>7</xdr:col>
                    <xdr:colOff>541020</xdr:colOff>
                    <xdr:row>11</xdr:row>
                    <xdr:rowOff>137160</xdr:rowOff>
                  </to>
                </anchor>
              </controlPr>
            </control>
          </mc:Choice>
        </mc:AlternateContent>
        <mc:AlternateContent xmlns:mc="http://schemas.openxmlformats.org/markup-compatibility/2006">
          <mc:Choice Requires="x14">
            <control shapeId="31872" r:id="rId111" name="Group Box 128">
              <controlPr defaultSize="0" autoFill="0" autoPict="0">
                <anchor moveWithCells="1">
                  <from>
                    <xdr:col>0</xdr:col>
                    <xdr:colOff>38100</xdr:colOff>
                    <xdr:row>34</xdr:row>
                    <xdr:rowOff>60960</xdr:rowOff>
                  </from>
                  <to>
                    <xdr:col>7</xdr:col>
                    <xdr:colOff>541020</xdr:colOff>
                    <xdr:row>35</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1">
    <tabColor theme="9" tint="-0.249977111117893"/>
  </sheetPr>
  <dimension ref="A1:T6"/>
  <sheetViews>
    <sheetView zoomScaleNormal="100" workbookViewId="0">
      <selection activeCell="E10" sqref="E10"/>
    </sheetView>
  </sheetViews>
  <sheetFormatPr defaultColWidth="9.21875" defaultRowHeight="13.2" x14ac:dyDescent="0.2"/>
  <cols>
    <col min="1" max="1" width="8.88671875" style="16" customWidth="1"/>
    <col min="2" max="3" width="9.21875" style="16"/>
    <col min="4" max="4" width="9.109375" style="16" customWidth="1"/>
    <col min="5" max="15" width="9.21875" style="16"/>
    <col min="16" max="16" width="12.77734375" style="16" bestFit="1" customWidth="1"/>
    <col min="17" max="16384" width="9.21875" style="16"/>
  </cols>
  <sheetData>
    <row r="1" spans="1:20" ht="27.75" customHeight="1" x14ac:dyDescent="0.2">
      <c r="A1" s="588" t="s">
        <v>52</v>
      </c>
      <c r="B1" s="555"/>
      <c r="C1" s="589"/>
      <c r="D1" s="589"/>
      <c r="E1" s="589"/>
      <c r="L1" s="8"/>
      <c r="M1" s="34" t="s">
        <v>36</v>
      </c>
      <c r="N1" s="24"/>
      <c r="P1" s="181" t="s">
        <v>60</v>
      </c>
    </row>
    <row r="2" spans="1:20" ht="22.5" customHeight="1" x14ac:dyDescent="0.2">
      <c r="P2" s="16">
        <v>4.4444444444444401E+26</v>
      </c>
      <c r="Q2" s="10"/>
    </row>
    <row r="3" spans="1:20" ht="48" customHeight="1" x14ac:dyDescent="0.2">
      <c r="B3" s="23"/>
      <c r="C3" s="18"/>
      <c r="D3" s="18"/>
      <c r="E3" s="18"/>
      <c r="F3" s="19"/>
      <c r="G3" s="17" t="s">
        <v>51</v>
      </c>
      <c r="H3" s="17" t="s">
        <v>50</v>
      </c>
      <c r="Q3" s="10" t="s">
        <v>62</v>
      </c>
      <c r="S3" s="10" t="s">
        <v>61</v>
      </c>
    </row>
    <row r="4" spans="1:20" ht="20.25" customHeight="1" x14ac:dyDescent="0.2">
      <c r="B4" s="182" t="s">
        <v>53</v>
      </c>
      <c r="C4" s="18"/>
      <c r="D4" s="18"/>
      <c r="E4" s="18"/>
      <c r="F4" s="19"/>
      <c r="G4" s="21">
        <v>2.5</v>
      </c>
      <c r="H4" s="22">
        <v>15</v>
      </c>
      <c r="P4" s="16" t="s">
        <v>70</v>
      </c>
      <c r="Q4" s="20">
        <f>G4-1.5</f>
        <v>1</v>
      </c>
      <c r="R4" s="20">
        <v>4</v>
      </c>
      <c r="S4" s="20">
        <f>H4-10</f>
        <v>5</v>
      </c>
      <c r="T4" s="20">
        <v>30</v>
      </c>
    </row>
    <row r="5" spans="1:20" ht="20.25" customHeight="1" x14ac:dyDescent="0.2">
      <c r="B5" s="182" t="s">
        <v>49</v>
      </c>
      <c r="C5" s="18"/>
      <c r="D5" s="26" t="s">
        <v>72</v>
      </c>
      <c r="E5" s="25" t="str">
        <f>基本情報＿表紙!E8</f>
        <v>○○県</v>
      </c>
      <c r="F5" s="19" t="s">
        <v>73</v>
      </c>
      <c r="G5" s="21">
        <v>2.7</v>
      </c>
      <c r="H5" s="22">
        <v>16</v>
      </c>
      <c r="P5" s="16" t="s">
        <v>71</v>
      </c>
      <c r="Q5" s="20">
        <f>G5-1.5</f>
        <v>1.2000000000000002</v>
      </c>
      <c r="R5" s="20">
        <f>G5+1.5</f>
        <v>4.2</v>
      </c>
      <c r="S5" s="20">
        <f>H5-10</f>
        <v>6</v>
      </c>
      <c r="T5" s="20">
        <f>H5+10</f>
        <v>26</v>
      </c>
    </row>
    <row r="6" spans="1:20" ht="20.25" customHeight="1" x14ac:dyDescent="0.2">
      <c r="B6" s="182" t="str">
        <f>基本情報＿表紙!E6</f>
        <v>＊＊事業所</v>
      </c>
      <c r="C6" s="18"/>
      <c r="D6" s="18"/>
      <c r="E6" s="18"/>
      <c r="F6" s="19"/>
      <c r="G6" s="21" t="str">
        <f>'1　基本情報＿利用者'!N16</f>
        <v/>
      </c>
      <c r="H6" s="22" t="e">
        <f>'2　基本情報＿サービス回数'!#REF!</f>
        <v>#REF!</v>
      </c>
      <c r="P6" s="10"/>
    </row>
  </sheetData>
  <mergeCells count="1">
    <mergeCell ref="A1:E1"/>
  </mergeCells>
  <phoneticPr fontId="1"/>
  <hyperlinks>
    <hyperlink ref="P1" location="目次!A1" display="目次に戻る" xr:uid="{00000000-0004-0000-0F00-000000000000}"/>
  </hyperlinks>
  <printOptions horizontalCentered="1"/>
  <pageMargins left="0.70866141732283472" right="0.70866141732283472" top="0.74803149606299213" bottom="0.74803149606299213" header="0.31496062992125984" footer="0.31496062992125984"/>
  <pageSetup paperSize="9" orientation="landscape" verticalDpi="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theme="9" tint="-0.249977111117893"/>
  </sheetPr>
  <dimension ref="A1:X22"/>
  <sheetViews>
    <sheetView zoomScale="75" zoomScaleNormal="75" workbookViewId="0">
      <selection activeCell="X11" sqref="X11"/>
    </sheetView>
  </sheetViews>
  <sheetFormatPr defaultColWidth="9" defaultRowHeight="18" customHeight="1" x14ac:dyDescent="0.2"/>
  <cols>
    <col min="1" max="1" width="4.44140625" style="39" customWidth="1"/>
    <col min="2" max="2" width="31.6640625" style="46" customWidth="1"/>
    <col min="3" max="8" width="14.44140625" style="46" customWidth="1"/>
    <col min="9" max="9" width="9.88671875" style="46" customWidth="1"/>
    <col min="10" max="10" width="9.88671875" style="39" customWidth="1"/>
    <col min="11" max="15" width="7.88671875" style="39" hidden="1" customWidth="1"/>
    <col min="16" max="16" width="6.77734375" style="39" hidden="1" customWidth="1"/>
    <col min="17" max="20" width="7.88671875" style="39" hidden="1" customWidth="1"/>
    <col min="21" max="21" width="10.77734375" style="39" hidden="1" customWidth="1"/>
    <col min="22" max="22" width="0" style="39" hidden="1" customWidth="1"/>
    <col min="23" max="16384" width="9" style="39"/>
  </cols>
  <sheetData>
    <row r="1" spans="1:24" s="36" customFormat="1" ht="28.5" customHeight="1" x14ac:dyDescent="0.2">
      <c r="A1" s="590" t="s">
        <v>165</v>
      </c>
      <c r="B1" s="591"/>
      <c r="C1" s="217"/>
      <c r="D1" s="63"/>
      <c r="E1" s="565" t="str">
        <f>基本情報＿表紙!$E$6</f>
        <v>＊＊事業所</v>
      </c>
      <c r="F1" s="561"/>
      <c r="G1" s="257">
        <f>基本情報＿表紙!$J$4</f>
        <v>4</v>
      </c>
      <c r="H1" s="439"/>
      <c r="I1" s="487" t="s">
        <v>60</v>
      </c>
      <c r="J1" s="488"/>
      <c r="K1" s="63"/>
      <c r="W1" s="44"/>
      <c r="X1" s="44"/>
    </row>
    <row r="2" spans="1:24" ht="28.5" customHeight="1" x14ac:dyDescent="0.2">
      <c r="B2" s="4"/>
      <c r="C2" s="56"/>
      <c r="V2" s="36"/>
      <c r="W2" s="44"/>
      <c r="X2" s="44"/>
    </row>
    <row r="3" spans="1:24" ht="34.5" customHeight="1" x14ac:dyDescent="0.2">
      <c r="A3" s="595">
        <f>'1　基本情報＿利用者'!A3</f>
        <v>4</v>
      </c>
      <c r="B3" s="596"/>
      <c r="C3" s="338" t="s">
        <v>26</v>
      </c>
      <c r="D3" s="338" t="s">
        <v>27</v>
      </c>
      <c r="E3" s="338" t="s">
        <v>28</v>
      </c>
      <c r="F3" s="338" t="s">
        <v>47</v>
      </c>
      <c r="G3" s="338" t="s">
        <v>20</v>
      </c>
      <c r="H3" s="149"/>
      <c r="I3" s="149"/>
      <c r="L3" s="136" t="s">
        <v>26</v>
      </c>
      <c r="M3" s="136" t="s">
        <v>27</v>
      </c>
      <c r="N3" s="136" t="s">
        <v>28</v>
      </c>
      <c r="O3" s="136" t="s">
        <v>28</v>
      </c>
      <c r="P3" s="136" t="s">
        <v>29</v>
      </c>
      <c r="R3" s="136" t="s">
        <v>26</v>
      </c>
      <c r="S3" s="136" t="s">
        <v>27</v>
      </c>
      <c r="T3" s="136" t="s">
        <v>28</v>
      </c>
      <c r="U3" s="136" t="s">
        <v>28</v>
      </c>
      <c r="V3" s="136" t="s">
        <v>29</v>
      </c>
      <c r="W3" s="44"/>
      <c r="X3" s="44"/>
    </row>
    <row r="4" spans="1:24" ht="34.5" customHeight="1" x14ac:dyDescent="0.2">
      <c r="A4" s="592" t="s">
        <v>153</v>
      </c>
      <c r="B4" s="78" t="s">
        <v>520</v>
      </c>
      <c r="C4" s="308">
        <f>IFERROR(L4-R4,"")</f>
        <v>0</v>
      </c>
      <c r="D4" s="308">
        <f>IFERROR(M4-S4,"")</f>
        <v>0</v>
      </c>
      <c r="E4" s="308">
        <f>IFERROR(N4-T4,"")</f>
        <v>0</v>
      </c>
      <c r="F4" s="308">
        <f>IFERROR(O4-U4,"")</f>
        <v>0</v>
      </c>
      <c r="G4" s="308">
        <f>IFERROR(P4-V4,"")</f>
        <v>0</v>
      </c>
      <c r="H4" s="39"/>
      <c r="I4" s="188"/>
      <c r="K4" s="39" t="s">
        <v>151</v>
      </c>
      <c r="L4" s="74">
        <f>'4　基本情報＿収入'!B99</f>
        <v>0</v>
      </c>
      <c r="M4" s="74">
        <f>'4　基本情報＿収入'!C99</f>
        <v>0</v>
      </c>
      <c r="N4" s="74">
        <f>'4　基本情報＿収入'!D99</f>
        <v>0</v>
      </c>
      <c r="O4" s="74">
        <f>'4　基本情報＿収入'!E99</f>
        <v>0</v>
      </c>
      <c r="P4" s="74">
        <f>'4　基本情報＿収入'!F99</f>
        <v>0</v>
      </c>
      <c r="Q4" s="75" t="s">
        <v>152</v>
      </c>
      <c r="R4" s="397">
        <f>'5　基本情報＿支出'!B88</f>
        <v>0</v>
      </c>
      <c r="S4" s="397">
        <f>'5　基本情報＿支出'!C88</f>
        <v>0</v>
      </c>
      <c r="T4" s="397">
        <f>'5　基本情報＿支出'!D88</f>
        <v>0</v>
      </c>
      <c r="U4" s="397">
        <f>'5　基本情報＿支出'!E88</f>
        <v>0</v>
      </c>
      <c r="V4" s="397">
        <f>'5　基本情報＿支出'!F88</f>
        <v>0</v>
      </c>
    </row>
    <row r="5" spans="1:24" ht="34.5" customHeight="1" x14ac:dyDescent="0.2">
      <c r="A5" s="594"/>
      <c r="B5" s="79" t="s">
        <v>514</v>
      </c>
      <c r="C5" s="309" t="str">
        <f>IFERROR((L4-R4)/L4,"")</f>
        <v/>
      </c>
      <c r="D5" s="309" t="str">
        <f>IFERROR((M4-S4)/M4,"")</f>
        <v/>
      </c>
      <c r="E5" s="309" t="str">
        <f>IFERROR((N4-T4)/N4,"")</f>
        <v/>
      </c>
      <c r="F5" s="309" t="str">
        <f>IFERROR((O4-U4)/O4,"")</f>
        <v/>
      </c>
      <c r="G5" s="309" t="str">
        <f>IFERROR((P4-V4)/P4,"")</f>
        <v/>
      </c>
      <c r="H5" s="442" t="s">
        <v>524</v>
      </c>
      <c r="I5" s="39"/>
      <c r="L5" s="74"/>
      <c r="M5" s="74"/>
      <c r="N5" s="74"/>
      <c r="O5" s="74"/>
      <c r="P5" s="74"/>
      <c r="Q5" s="75"/>
      <c r="R5" s="397"/>
      <c r="S5" s="397"/>
      <c r="T5" s="397"/>
      <c r="U5" s="397"/>
      <c r="V5" s="397"/>
    </row>
    <row r="6" spans="1:24" ht="34.5" customHeight="1" x14ac:dyDescent="0.2">
      <c r="A6" s="592" t="s">
        <v>433</v>
      </c>
      <c r="B6" s="410" t="s">
        <v>466</v>
      </c>
      <c r="C6" s="404" t="str">
        <f t="shared" ref="C6:G11" si="0">IFERROR(R6/L6,"")</f>
        <v/>
      </c>
      <c r="D6" s="404" t="str">
        <f t="shared" si="0"/>
        <v/>
      </c>
      <c r="E6" s="404" t="str">
        <f t="shared" si="0"/>
        <v/>
      </c>
      <c r="F6" s="404" t="str">
        <f t="shared" si="0"/>
        <v/>
      </c>
      <c r="G6" s="404" t="str">
        <f t="shared" si="0"/>
        <v/>
      </c>
      <c r="H6" s="433" t="str">
        <f>IF(目標値入力シート!Q4=1,目標値入力シート!$S$4,IF(目標値入力シート!Q4=2,目標値入力シート!$S$5,目標値入力シート!$S$6))</f>
        <v>法人として共有化</v>
      </c>
      <c r="I6" s="221" t="s">
        <v>532</v>
      </c>
      <c r="K6" s="39" t="s">
        <v>203</v>
      </c>
      <c r="L6" s="185">
        <f>SUM(目標値入力シート!B6:D7)</f>
        <v>0</v>
      </c>
      <c r="M6" s="185">
        <f>SUM(目標値入力シート!E6:G7)</f>
        <v>0</v>
      </c>
      <c r="N6" s="185">
        <f>SUM(目標値入力シート!H6:J7)</f>
        <v>0</v>
      </c>
      <c r="O6" s="185">
        <f>SUM(目標値入力シート!K6:M7)</f>
        <v>0</v>
      </c>
      <c r="P6" s="185">
        <f>SUM(目標値入力シート!N6:N7)</f>
        <v>0</v>
      </c>
      <c r="Q6" s="39" t="s">
        <v>205</v>
      </c>
      <c r="R6" s="397">
        <f>'1　基本情報＿利用者'!B21+'1　基本情報＿利用者'!C21+'1　基本情報＿利用者'!D21</f>
        <v>0</v>
      </c>
      <c r="S6" s="397">
        <f>'1　基本情報＿利用者'!E21+'1　基本情報＿利用者'!F21+'1　基本情報＿利用者'!G21</f>
        <v>0</v>
      </c>
      <c r="T6" s="397">
        <f>'1　基本情報＿利用者'!H21+'1　基本情報＿利用者'!I21+'1　基本情報＿利用者'!J21</f>
        <v>0</v>
      </c>
      <c r="U6" s="398">
        <f>'1　基本情報＿利用者'!K21+'1　基本情報＿利用者'!L21+'1　基本情報＿利用者'!M21</f>
        <v>0</v>
      </c>
      <c r="V6" s="397">
        <f>'1　基本情報＿利用者'!N21</f>
        <v>0</v>
      </c>
    </row>
    <row r="7" spans="1:24" ht="34.5" customHeight="1" x14ac:dyDescent="0.2">
      <c r="A7" s="593"/>
      <c r="B7" s="411" t="s">
        <v>467</v>
      </c>
      <c r="C7" s="350" t="str">
        <f t="shared" si="0"/>
        <v/>
      </c>
      <c r="D7" s="350" t="str">
        <f t="shared" si="0"/>
        <v/>
      </c>
      <c r="E7" s="350" t="str">
        <f t="shared" si="0"/>
        <v/>
      </c>
      <c r="F7" s="350" t="str">
        <f t="shared" si="0"/>
        <v/>
      </c>
      <c r="G7" s="350" t="str">
        <f t="shared" si="0"/>
        <v/>
      </c>
      <c r="H7" s="434" t="str">
        <f>IF(目標値入力シート!Q12=1,目標値入力シート!$S$4,IF(目標値入力シート!Q12=2,目標値入力シート!$S$5,目標値入力シート!$S$6))</f>
        <v>担当者のみの目標値</v>
      </c>
      <c r="I7" s="39" t="s">
        <v>533</v>
      </c>
      <c r="L7" s="185">
        <f>SUM(目標値入力シート!B14:D15)</f>
        <v>0</v>
      </c>
      <c r="M7" s="185">
        <f>SUM(目標値入力シート!E14:G15)</f>
        <v>0</v>
      </c>
      <c r="N7" s="185">
        <f>SUM(目標値入力シート!H14:J15)</f>
        <v>0</v>
      </c>
      <c r="O7" s="185">
        <f>SUM(目標値入力シート!K14:M15)</f>
        <v>0</v>
      </c>
      <c r="P7" s="185">
        <f>SUM(目標値入力シート!N14:N15)</f>
        <v>0</v>
      </c>
      <c r="R7" s="397">
        <f>'2　基本情報＿サービス回数'!B21+'2　基本情報＿サービス回数'!C21+'2　基本情報＿サービス回数'!D21</f>
        <v>0</v>
      </c>
      <c r="S7" s="397">
        <f>'2　基本情報＿サービス回数'!E21+'2　基本情報＿サービス回数'!F21+'2　基本情報＿サービス回数'!G21</f>
        <v>0</v>
      </c>
      <c r="T7" s="397">
        <f>'2　基本情報＿サービス回数'!H21+'2　基本情報＿サービス回数'!I21+'2　基本情報＿サービス回数'!J21</f>
        <v>0</v>
      </c>
      <c r="U7" s="397">
        <f>'2　基本情報＿サービス回数'!K21+'2　基本情報＿サービス回数'!L21+'2　基本情報＿サービス回数'!M21</f>
        <v>0</v>
      </c>
      <c r="V7" s="397">
        <f>'2　基本情報＿サービス回数'!N21</f>
        <v>0</v>
      </c>
    </row>
    <row r="8" spans="1:24" ht="34.5" customHeight="1" x14ac:dyDescent="0.2">
      <c r="A8" s="593"/>
      <c r="B8" s="79" t="s">
        <v>508</v>
      </c>
      <c r="C8" s="309" t="str">
        <f t="shared" si="0"/>
        <v/>
      </c>
      <c r="D8" s="309" t="str">
        <f t="shared" si="0"/>
        <v/>
      </c>
      <c r="E8" s="309" t="str">
        <f t="shared" si="0"/>
        <v/>
      </c>
      <c r="F8" s="309" t="str">
        <f t="shared" si="0"/>
        <v/>
      </c>
      <c r="G8" s="309" t="str">
        <f t="shared" si="0"/>
        <v/>
      </c>
      <c r="H8" s="435" t="str">
        <f>IF(目標値入力シート!Q20=1,目標値入力シート!$S$4,IF(目標値入力シート!Q20=2,目標値入力シート!$S$5,目標値入力シート!$S$6))</f>
        <v>担当者のみの目標値</v>
      </c>
      <c r="I8" s="39" t="s">
        <v>533</v>
      </c>
      <c r="L8" s="186">
        <f>SUM(目標値入力シート!B22:D22)</f>
        <v>0</v>
      </c>
      <c r="M8" s="186">
        <f>SUM(目標値入力シート!E22:G22)</f>
        <v>0</v>
      </c>
      <c r="N8" s="186">
        <f>SUM(目標値入力シート!H22:J22)</f>
        <v>0</v>
      </c>
      <c r="O8" s="186">
        <f>SUM(目標値入力シート!K22:M22)</f>
        <v>0</v>
      </c>
      <c r="P8" s="186">
        <f>目標値入力シート!N22</f>
        <v>0</v>
      </c>
      <c r="R8" s="397">
        <f>'4　基本情報＿収入'!B85</f>
        <v>0</v>
      </c>
      <c r="S8" s="397">
        <f>'4　基本情報＿収入'!C85</f>
        <v>0</v>
      </c>
      <c r="T8" s="397">
        <f>'4　基本情報＿収入'!D85</f>
        <v>0</v>
      </c>
      <c r="U8" s="397">
        <f>'4　基本情報＿収入'!E85</f>
        <v>0</v>
      </c>
      <c r="V8" s="397">
        <f>'4　基本情報＿収入'!F85</f>
        <v>0</v>
      </c>
    </row>
    <row r="9" spans="1:24" ht="34.5" customHeight="1" x14ac:dyDescent="0.2">
      <c r="A9" s="593"/>
      <c r="B9" s="78" t="s">
        <v>468</v>
      </c>
      <c r="C9" s="404" t="str">
        <f t="shared" si="0"/>
        <v/>
      </c>
      <c r="D9" s="404" t="str">
        <f t="shared" si="0"/>
        <v/>
      </c>
      <c r="E9" s="404" t="str">
        <f t="shared" si="0"/>
        <v/>
      </c>
      <c r="F9" s="404" t="str">
        <f t="shared" si="0"/>
        <v/>
      </c>
      <c r="G9" s="404" t="str">
        <f t="shared" si="0"/>
        <v/>
      </c>
      <c r="H9" s="436" t="str">
        <f>H6</f>
        <v>法人として共有化</v>
      </c>
      <c r="I9" s="39" t="s">
        <v>533</v>
      </c>
      <c r="L9" s="185">
        <f>SUM(目標値入力シート!B8:D8)</f>
        <v>0</v>
      </c>
      <c r="M9" s="185">
        <f>SUM(目標値入力シート!E8:G8)</f>
        <v>0</v>
      </c>
      <c r="N9" s="185">
        <f>SUM(目標値入力シート!H8:J8)</f>
        <v>0</v>
      </c>
      <c r="O9" s="185">
        <f>SUM(目標値入力シート!K8:M8)</f>
        <v>0</v>
      </c>
      <c r="P9" s="185">
        <f>目標値入力シート!N8</f>
        <v>0</v>
      </c>
      <c r="R9" s="397">
        <f>'1　基本情報＿利用者'!B27+'1　基本情報＿利用者'!C27+'1　基本情報＿利用者'!D27</f>
        <v>0</v>
      </c>
      <c r="S9" s="397">
        <f>'1　基本情報＿利用者'!E27+'1　基本情報＿利用者'!F27+'1　基本情報＿利用者'!G27</f>
        <v>0</v>
      </c>
      <c r="T9" s="397">
        <f>'1　基本情報＿利用者'!H27+'1　基本情報＿利用者'!I27+'1　基本情報＿利用者'!J27</f>
        <v>0</v>
      </c>
      <c r="U9" s="397">
        <f>'1　基本情報＿利用者'!K27+'1　基本情報＿利用者'!L27+'1　基本情報＿利用者'!M27</f>
        <v>0</v>
      </c>
      <c r="V9" s="397">
        <f>'1　基本情報＿利用者'!N27</f>
        <v>0</v>
      </c>
    </row>
    <row r="10" spans="1:24" ht="34.5" customHeight="1" x14ac:dyDescent="0.2">
      <c r="A10" s="593"/>
      <c r="B10" s="80" t="s">
        <v>469</v>
      </c>
      <c r="C10" s="350" t="str">
        <f t="shared" si="0"/>
        <v/>
      </c>
      <c r="D10" s="350" t="str">
        <f t="shared" si="0"/>
        <v/>
      </c>
      <c r="E10" s="350" t="str">
        <f t="shared" si="0"/>
        <v/>
      </c>
      <c r="F10" s="350" t="str">
        <f t="shared" si="0"/>
        <v/>
      </c>
      <c r="G10" s="350" t="str">
        <f t="shared" si="0"/>
        <v/>
      </c>
      <c r="H10" s="437" t="str">
        <f>H7</f>
        <v>担当者のみの目標値</v>
      </c>
      <c r="I10" s="39" t="s">
        <v>533</v>
      </c>
      <c r="L10" s="185">
        <f>SUM(目標値入力シート!B16:D16)</f>
        <v>0</v>
      </c>
      <c r="M10" s="185">
        <f>SUM(目標値入力シート!E16:G16)</f>
        <v>0</v>
      </c>
      <c r="N10" s="185">
        <f>SUM(目標値入力シート!H16:J16)</f>
        <v>0</v>
      </c>
      <c r="O10" s="185">
        <f>SUM(目標値入力シート!K16:M16)</f>
        <v>0</v>
      </c>
      <c r="P10" s="185">
        <f>目標値入力シート!N16</f>
        <v>0</v>
      </c>
      <c r="R10" s="397">
        <f>'2　基本情報＿サービス回数'!B27+'2　基本情報＿サービス回数'!C27+'2　基本情報＿サービス回数'!D27</f>
        <v>0</v>
      </c>
      <c r="S10" s="397">
        <f>'2　基本情報＿サービス回数'!E27+'2　基本情報＿サービス回数'!F27+'2　基本情報＿サービス回数'!G27</f>
        <v>0</v>
      </c>
      <c r="T10" s="397">
        <f>'2　基本情報＿サービス回数'!H27+'2　基本情報＿サービス回数'!I27+'2　基本情報＿サービス回数'!J27</f>
        <v>0</v>
      </c>
      <c r="U10" s="397">
        <f>'2　基本情報＿サービス回数'!K27+'2　基本情報＿サービス回数'!L27+'2　基本情報＿サービス回数'!M27</f>
        <v>0</v>
      </c>
      <c r="V10" s="397">
        <f>'2　基本情報＿サービス回数'!N27</f>
        <v>0</v>
      </c>
    </row>
    <row r="11" spans="1:24" ht="34.5" customHeight="1" x14ac:dyDescent="0.2">
      <c r="A11" s="594"/>
      <c r="B11" s="79" t="s">
        <v>509</v>
      </c>
      <c r="C11" s="309" t="str">
        <f t="shared" si="0"/>
        <v/>
      </c>
      <c r="D11" s="309" t="str">
        <f t="shared" si="0"/>
        <v/>
      </c>
      <c r="E11" s="309" t="str">
        <f t="shared" si="0"/>
        <v/>
      </c>
      <c r="F11" s="309" t="str">
        <f t="shared" si="0"/>
        <v/>
      </c>
      <c r="G11" s="309" t="str">
        <f t="shared" si="0"/>
        <v/>
      </c>
      <c r="H11" s="438" t="str">
        <f>H8</f>
        <v>担当者のみの目標値</v>
      </c>
      <c r="I11" s="39" t="s">
        <v>533</v>
      </c>
      <c r="L11" s="186">
        <f>SUM(目標値入力シート!B23:D23)</f>
        <v>0</v>
      </c>
      <c r="M11" s="186">
        <f>SUM(目標値入力シート!E23:G23)</f>
        <v>0</v>
      </c>
      <c r="N11" s="186">
        <f>SUM(目標値入力シート!H23:J23)</f>
        <v>0</v>
      </c>
      <c r="O11" s="186">
        <f>SUM(目標値入力シート!K23:M23)</f>
        <v>0</v>
      </c>
      <c r="P11" s="74">
        <f>目標値入力シート!N23</f>
        <v>0</v>
      </c>
      <c r="R11" s="397">
        <f>'4　基本情報＿収入'!B93</f>
        <v>0</v>
      </c>
      <c r="S11" s="397">
        <f>'4　基本情報＿収入'!C93</f>
        <v>0</v>
      </c>
      <c r="T11" s="397">
        <f>'4　基本情報＿収入'!D93</f>
        <v>0</v>
      </c>
      <c r="U11" s="397">
        <f>'4　基本情報＿収入'!E93</f>
        <v>0</v>
      </c>
      <c r="V11" s="397">
        <f>'4　基本情報＿収入'!F93</f>
        <v>0</v>
      </c>
    </row>
    <row r="12" spans="1:24" ht="8.25" customHeight="1" x14ac:dyDescent="0.2">
      <c r="A12" s="180"/>
      <c r="B12" s="39"/>
      <c r="C12" s="76"/>
      <c r="D12" s="76"/>
      <c r="E12" s="76"/>
      <c r="F12" s="76"/>
      <c r="G12" s="76"/>
      <c r="I12" s="76"/>
      <c r="K12" s="77"/>
      <c r="L12" s="77"/>
      <c r="M12" s="77"/>
      <c r="N12" s="77"/>
      <c r="O12" s="77"/>
      <c r="Q12" s="77"/>
      <c r="R12" s="77"/>
      <c r="S12" s="77"/>
      <c r="T12" s="77"/>
      <c r="U12" s="77"/>
    </row>
    <row r="13" spans="1:24" ht="15.75" customHeight="1" x14ac:dyDescent="0.2">
      <c r="A13" s="81" t="s">
        <v>505</v>
      </c>
      <c r="C13" s="76"/>
      <c r="D13" s="76"/>
      <c r="E13" s="76"/>
      <c r="F13" s="76"/>
      <c r="G13" s="76"/>
      <c r="H13" s="76"/>
      <c r="I13" s="76"/>
      <c r="K13" s="77"/>
      <c r="L13" s="77"/>
      <c r="M13" s="77"/>
      <c r="N13" s="77"/>
      <c r="O13" s="77"/>
      <c r="Q13" s="77"/>
      <c r="R13" s="77"/>
      <c r="S13" s="77"/>
      <c r="T13" s="77"/>
      <c r="U13" s="77"/>
    </row>
    <row r="14" spans="1:24" ht="18.75" customHeight="1" x14ac:dyDescent="0.2">
      <c r="A14" s="81" t="s">
        <v>506</v>
      </c>
      <c r="C14" s="76"/>
      <c r="D14" s="76"/>
      <c r="E14" s="76"/>
      <c r="F14" s="76"/>
      <c r="G14" s="76"/>
      <c r="H14" s="76"/>
      <c r="I14" s="76"/>
      <c r="K14" s="77"/>
      <c r="L14" s="77"/>
      <c r="M14" s="77"/>
      <c r="N14" s="77"/>
      <c r="O14" s="77"/>
      <c r="Q14" s="77"/>
      <c r="R14" s="77"/>
      <c r="S14" s="77"/>
      <c r="T14" s="77"/>
      <c r="U14" s="77"/>
    </row>
    <row r="15" spans="1:24" ht="16.5" customHeight="1" x14ac:dyDescent="0.2">
      <c r="A15" s="82" t="s">
        <v>521</v>
      </c>
      <c r="C15" s="76"/>
      <c r="D15" s="76"/>
      <c r="E15" s="76"/>
      <c r="F15" s="76"/>
      <c r="G15" s="76"/>
      <c r="H15" s="76"/>
      <c r="I15" s="76"/>
      <c r="K15" s="77"/>
      <c r="L15" s="77"/>
      <c r="M15" s="77"/>
      <c r="N15" s="77"/>
      <c r="O15" s="77"/>
      <c r="Q15" s="77"/>
      <c r="R15" s="77"/>
      <c r="S15" s="77"/>
      <c r="T15" s="77"/>
      <c r="U15" s="77"/>
    </row>
    <row r="16" spans="1:24" ht="16.5" customHeight="1" x14ac:dyDescent="0.2">
      <c r="A16" s="81" t="s">
        <v>507</v>
      </c>
      <c r="C16" s="76"/>
      <c r="D16" s="76"/>
      <c r="E16" s="76"/>
      <c r="F16" s="76"/>
      <c r="G16" s="76"/>
      <c r="H16" s="76"/>
      <c r="I16" s="76"/>
      <c r="K16" s="77"/>
      <c r="L16" s="77"/>
      <c r="M16" s="77"/>
      <c r="N16" s="77"/>
      <c r="O16" s="77"/>
      <c r="Q16" s="77"/>
      <c r="R16" s="77"/>
      <c r="S16" s="77"/>
      <c r="T16" s="77"/>
      <c r="U16" s="77"/>
    </row>
    <row r="17" spans="1:18" ht="16.5" customHeight="1" x14ac:dyDescent="0.2">
      <c r="A17" s="81" t="s">
        <v>473</v>
      </c>
      <c r="Q17" s="111"/>
      <c r="R17" s="111"/>
    </row>
    <row r="18" spans="1:18" ht="16.5" customHeight="1" x14ac:dyDescent="0.2">
      <c r="B18" s="39"/>
    </row>
    <row r="19" spans="1:18" ht="16.5" customHeight="1" x14ac:dyDescent="0.2"/>
    <row r="20" spans="1:18" ht="16.5" customHeight="1" x14ac:dyDescent="0.2"/>
    <row r="21" spans="1:18" ht="16.5" customHeight="1" x14ac:dyDescent="0.2"/>
    <row r="22" spans="1:18" ht="16.5" customHeight="1" x14ac:dyDescent="0.2"/>
  </sheetData>
  <sheetProtection password="CAEB" sheet="1" objects="1" scenarios="1" formatCells="0"/>
  <mergeCells count="6">
    <mergeCell ref="I1:J1"/>
    <mergeCell ref="E1:F1"/>
    <mergeCell ref="A1:B1"/>
    <mergeCell ref="A6:A11"/>
    <mergeCell ref="A3:B3"/>
    <mergeCell ref="A4:A5"/>
  </mergeCells>
  <phoneticPr fontId="1"/>
  <hyperlinks>
    <hyperlink ref="I1:J1" location="目次!A1" display="目次に戻る" xr:uid="{00000000-0004-0000-1000-000000000000}"/>
    <hyperlink ref="I6" location="目標値入力シート!A1" display="←目標値設定シートのボタンでチェックで変更されます" xr:uid="{00000000-0004-0000-1000-000001000000}"/>
  </hyperlinks>
  <printOptions horizontalCentered="1" vertic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&amp;R訪問介護事業所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Y62"/>
  <sheetViews>
    <sheetView zoomScale="75" zoomScaleNormal="75" workbookViewId="0">
      <pane xSplit="2" ySplit="6" topLeftCell="C13" activePane="bottomRight" state="frozen"/>
      <selection activeCell="B16" sqref="B16"/>
      <selection pane="topRight" activeCell="B16" sqref="B16"/>
      <selection pane="bottomLeft" activeCell="B16" sqref="B16"/>
      <selection pane="bottomRight" activeCell="C15" sqref="C15"/>
    </sheetView>
  </sheetViews>
  <sheetFormatPr defaultColWidth="9" defaultRowHeight="12" customHeight="1" x14ac:dyDescent="0.2"/>
  <cols>
    <col min="1" max="1" width="3" style="291" customWidth="1"/>
    <col min="2" max="2" width="33.21875" style="292" customWidth="1"/>
    <col min="3" max="3" width="17.6640625" style="300" customWidth="1"/>
    <col min="4" max="5" width="17.6640625" style="292" customWidth="1"/>
    <col min="6" max="6" width="7.109375" style="292" customWidth="1"/>
    <col min="7" max="7" width="25.77734375" style="292" hidden="1" customWidth="1"/>
    <col min="8" max="20" width="7.109375" style="292" hidden="1" customWidth="1"/>
    <col min="21" max="28" width="7.109375" style="292" customWidth="1"/>
    <col min="29" max="16384" width="9" style="292"/>
  </cols>
  <sheetData>
    <row r="1" spans="1:25" ht="21.75" customHeight="1" x14ac:dyDescent="0.2">
      <c r="A1" s="487" t="s">
        <v>60</v>
      </c>
      <c r="B1" s="488"/>
      <c r="C1" s="293" t="s">
        <v>296</v>
      </c>
      <c r="G1" s="177" t="s">
        <v>60</v>
      </c>
      <c r="N1" s="323"/>
    </row>
    <row r="2" spans="1:25" ht="22.5" customHeight="1" x14ac:dyDescent="0.2">
      <c r="A2" s="46"/>
      <c r="B2" s="46"/>
      <c r="C2" s="293" t="s">
        <v>305</v>
      </c>
      <c r="H2" s="292">
        <v>1</v>
      </c>
      <c r="I2" s="292">
        <v>2</v>
      </c>
      <c r="J2" s="292">
        <v>3</v>
      </c>
      <c r="K2" s="292">
        <v>4</v>
      </c>
      <c r="L2" s="292">
        <v>5</v>
      </c>
      <c r="M2" s="292">
        <v>6</v>
      </c>
      <c r="N2" s="292">
        <v>7</v>
      </c>
      <c r="O2" s="292">
        <v>8</v>
      </c>
      <c r="P2" s="292">
        <v>9</v>
      </c>
      <c r="Q2" s="292">
        <v>10</v>
      </c>
      <c r="R2" s="292">
        <v>11</v>
      </c>
      <c r="S2" s="292">
        <v>12</v>
      </c>
      <c r="T2" s="294" t="s">
        <v>20</v>
      </c>
    </row>
    <row r="3" spans="1:25" ht="22.5" customHeight="1" x14ac:dyDescent="0.2">
      <c r="C3" s="293" t="s">
        <v>297</v>
      </c>
    </row>
    <row r="4" spans="1:25" ht="22.5" customHeight="1" x14ac:dyDescent="0.2">
      <c r="C4" s="293"/>
    </row>
    <row r="5" spans="1:25" ht="29.25" customHeight="1" x14ac:dyDescent="0.2">
      <c r="C5" s="294" t="s">
        <v>295</v>
      </c>
      <c r="D5" s="294" t="s">
        <v>294</v>
      </c>
    </row>
    <row r="6" spans="1:25" ht="21" customHeight="1" x14ac:dyDescent="0.2">
      <c r="A6" s="604" t="s">
        <v>217</v>
      </c>
      <c r="B6" s="605"/>
      <c r="C6" s="324" t="str">
        <f>VLOOKUP(A6,G6:S6,$C$7+1,0)</f>
        <v>○○市</v>
      </c>
      <c r="D6" s="324" t="str">
        <f>C6</f>
        <v>○○市</v>
      </c>
      <c r="E6" s="325"/>
      <c r="G6" s="292" t="s">
        <v>217</v>
      </c>
      <c r="H6" s="292" t="str">
        <f>基本情報＿表紙!$E$7</f>
        <v>○○市</v>
      </c>
      <c r="I6" s="292" t="str">
        <f>基本情報＿表紙!$E$7</f>
        <v>○○市</v>
      </c>
      <c r="J6" s="292" t="str">
        <f>基本情報＿表紙!$E$7</f>
        <v>○○市</v>
      </c>
      <c r="K6" s="292" t="str">
        <f>基本情報＿表紙!$E$7</f>
        <v>○○市</v>
      </c>
      <c r="L6" s="292" t="str">
        <f>基本情報＿表紙!$E$7</f>
        <v>○○市</v>
      </c>
      <c r="M6" s="292" t="str">
        <f>基本情報＿表紙!$E$7</f>
        <v>○○市</v>
      </c>
      <c r="N6" s="292" t="str">
        <f>基本情報＿表紙!$E$7</f>
        <v>○○市</v>
      </c>
      <c r="O6" s="292" t="str">
        <f>基本情報＿表紙!$E$7</f>
        <v>○○市</v>
      </c>
      <c r="P6" s="292" t="str">
        <f>基本情報＿表紙!$E$7</f>
        <v>○○市</v>
      </c>
      <c r="Q6" s="292" t="str">
        <f>基本情報＿表紙!$E$7</f>
        <v>○○市</v>
      </c>
      <c r="R6" s="292" t="str">
        <f>基本情報＿表紙!$E$7</f>
        <v>○○市</v>
      </c>
      <c r="S6" s="292" t="str">
        <f>基本情報＿表紙!$E$7</f>
        <v>○○市</v>
      </c>
      <c r="T6" s="292" t="str">
        <f>基本情報＿表紙!$E$7</f>
        <v>○○市</v>
      </c>
    </row>
    <row r="7" spans="1:25" ht="21" customHeight="1" x14ac:dyDescent="0.2">
      <c r="A7" s="606" t="s">
        <v>298</v>
      </c>
      <c r="B7" s="601"/>
      <c r="C7" s="449">
        <v>9</v>
      </c>
      <c r="D7" s="310" t="s">
        <v>293</v>
      </c>
      <c r="E7" s="311"/>
      <c r="G7" s="223"/>
      <c r="H7" s="295"/>
      <c r="I7" s="295"/>
      <c r="J7" s="295"/>
      <c r="K7" s="295"/>
      <c r="L7" s="295"/>
      <c r="M7" s="295"/>
      <c r="N7" s="295"/>
      <c r="O7" s="295"/>
      <c r="P7" s="295"/>
      <c r="Q7" s="295"/>
      <c r="R7" s="295"/>
      <c r="S7" s="295"/>
      <c r="T7" s="295"/>
    </row>
    <row r="8" spans="1:25" ht="21" customHeight="1" x14ac:dyDescent="0.2">
      <c r="A8" s="600" t="s">
        <v>218</v>
      </c>
      <c r="B8" s="601"/>
      <c r="C8" s="213" t="str">
        <f>VLOOKUP(A8,G8:S8,$C$7+1,0)</f>
        <v>＊＊事業所</v>
      </c>
      <c r="D8" s="343" t="str">
        <f>T8</f>
        <v>＊＊事業所</v>
      </c>
      <c r="E8" s="312"/>
      <c r="G8" s="292" t="s">
        <v>290</v>
      </c>
      <c r="H8" s="292" t="str">
        <f>基本情報＿表紙!$E$6</f>
        <v>＊＊事業所</v>
      </c>
      <c r="I8" s="292" t="str">
        <f>基本情報＿表紙!$E$6</f>
        <v>＊＊事業所</v>
      </c>
      <c r="J8" s="292" t="str">
        <f>基本情報＿表紙!$E$6</f>
        <v>＊＊事業所</v>
      </c>
      <c r="K8" s="292" t="str">
        <f>基本情報＿表紙!$E$6</f>
        <v>＊＊事業所</v>
      </c>
      <c r="L8" s="292" t="str">
        <f>基本情報＿表紙!$E$6</f>
        <v>＊＊事業所</v>
      </c>
      <c r="M8" s="292" t="str">
        <f>基本情報＿表紙!$E$6</f>
        <v>＊＊事業所</v>
      </c>
      <c r="N8" s="292" t="str">
        <f>基本情報＿表紙!$E$6</f>
        <v>＊＊事業所</v>
      </c>
      <c r="O8" s="292" t="str">
        <f>基本情報＿表紙!$E$6</f>
        <v>＊＊事業所</v>
      </c>
      <c r="P8" s="292" t="str">
        <f>基本情報＿表紙!$E$6</f>
        <v>＊＊事業所</v>
      </c>
      <c r="Q8" s="292" t="str">
        <f>基本情報＿表紙!$E$6</f>
        <v>＊＊事業所</v>
      </c>
      <c r="R8" s="292" t="str">
        <f>基本情報＿表紙!$E$6</f>
        <v>＊＊事業所</v>
      </c>
      <c r="S8" s="292" t="str">
        <f>基本情報＿表紙!$E$6</f>
        <v>＊＊事業所</v>
      </c>
      <c r="T8" s="292" t="str">
        <f>基本情報＿表紙!$E$6</f>
        <v>＊＊事業所</v>
      </c>
    </row>
    <row r="9" spans="1:25" ht="21" customHeight="1" x14ac:dyDescent="0.2">
      <c r="A9" s="600" t="s">
        <v>219</v>
      </c>
      <c r="B9" s="601"/>
      <c r="C9" s="213" t="str">
        <f t="shared" ref="C9:C14" si="0">VLOOKUP(A9,G9:S9,$C$7+1,0)</f>
        <v>な　し</v>
      </c>
      <c r="D9" s="343" t="str">
        <f t="shared" ref="D9:D37" si="1">T9</f>
        <v>な　し</v>
      </c>
      <c r="E9" s="326"/>
      <c r="G9" s="292" t="s">
        <v>219</v>
      </c>
      <c r="H9" s="297" t="str">
        <f>IF(基本情報＿表紙!$S$11=1,$K$43,$L$43)</f>
        <v>な　し</v>
      </c>
      <c r="I9" s="297" t="str">
        <f>IF(基本情報＿表紙!$S$11=1,$K$43,$L$43)</f>
        <v>な　し</v>
      </c>
      <c r="J9" s="297" t="str">
        <f>IF(基本情報＿表紙!$S$11=1,$K$43,$L$43)</f>
        <v>な　し</v>
      </c>
      <c r="K9" s="297" t="str">
        <f>IF(基本情報＿表紙!$S$11=1,$K$43,$L$43)</f>
        <v>な　し</v>
      </c>
      <c r="L9" s="297" t="str">
        <f>IF(基本情報＿表紙!$S$11=1,$K$43,$L$43)</f>
        <v>な　し</v>
      </c>
      <c r="M9" s="297" t="str">
        <f>IF(基本情報＿表紙!$S$11=1,$K$43,$L$43)</f>
        <v>な　し</v>
      </c>
      <c r="N9" s="297" t="str">
        <f>IF(基本情報＿表紙!$S$11=1,$K$43,$L$43)</f>
        <v>な　し</v>
      </c>
      <c r="O9" s="297" t="str">
        <f>IF(基本情報＿表紙!$S$11=1,$K$43,$L$43)</f>
        <v>な　し</v>
      </c>
      <c r="P9" s="297" t="str">
        <f>IF(基本情報＿表紙!$S$11=1,$K$43,$L$43)</f>
        <v>な　し</v>
      </c>
      <c r="Q9" s="297" t="str">
        <f>IF(基本情報＿表紙!$S$11=1,$K$43,$L$43)</f>
        <v>な　し</v>
      </c>
      <c r="R9" s="297" t="str">
        <f>IF(基本情報＿表紙!$S$11=1,$K$43,$L$43)</f>
        <v>な　し</v>
      </c>
      <c r="S9" s="297" t="str">
        <f>IF(基本情報＿表紙!$S$11=1,$K$43,$L$43)</f>
        <v>な　し</v>
      </c>
      <c r="T9" s="297" t="str">
        <f>IF(基本情報＿表紙!$S$11=1,$K$43,$L$43)</f>
        <v>な　し</v>
      </c>
    </row>
    <row r="10" spans="1:25" ht="21" customHeight="1" x14ac:dyDescent="0.2">
      <c r="A10" s="600" t="s">
        <v>306</v>
      </c>
      <c r="B10" s="601"/>
      <c r="C10" s="313">
        <f t="shared" si="0"/>
        <v>0</v>
      </c>
      <c r="D10" s="344" t="str">
        <f t="shared" si="1"/>
        <v>-</v>
      </c>
      <c r="E10" s="329"/>
      <c r="G10" s="307" t="s">
        <v>306</v>
      </c>
      <c r="H10" s="298">
        <f>'3　基本情報＿職員'!K11</f>
        <v>0</v>
      </c>
      <c r="I10" s="298">
        <f>'3　基本情報＿職員'!L11</f>
        <v>0</v>
      </c>
      <c r="J10" s="298">
        <f>'3　基本情報＿職員'!M11</f>
        <v>0</v>
      </c>
      <c r="K10" s="298">
        <f>'3　基本情報＿職員'!B11</f>
        <v>0</v>
      </c>
      <c r="L10" s="298">
        <f>'3　基本情報＿職員'!C11</f>
        <v>0</v>
      </c>
      <c r="M10" s="298">
        <f>'3　基本情報＿職員'!D11</f>
        <v>0</v>
      </c>
      <c r="N10" s="298">
        <f>'3　基本情報＿職員'!E11</f>
        <v>0</v>
      </c>
      <c r="O10" s="298">
        <f>'3　基本情報＿職員'!F11</f>
        <v>0</v>
      </c>
      <c r="P10" s="298">
        <f>'3　基本情報＿職員'!G11</f>
        <v>0</v>
      </c>
      <c r="Q10" s="298">
        <f>'3　基本情報＿職員'!H11</f>
        <v>0</v>
      </c>
      <c r="R10" s="298">
        <f>'3　基本情報＿職員'!I11</f>
        <v>0</v>
      </c>
      <c r="S10" s="298">
        <f>'3　基本情報＿職員'!J11</f>
        <v>0</v>
      </c>
      <c r="T10" s="298" t="str">
        <f>'3　基本情報＿職員'!N11</f>
        <v>-</v>
      </c>
    </row>
    <row r="11" spans="1:25" ht="21" customHeight="1" x14ac:dyDescent="0.2">
      <c r="A11" s="600" t="s">
        <v>307</v>
      </c>
      <c r="B11" s="601"/>
      <c r="C11" s="313">
        <f t="shared" si="0"/>
        <v>0</v>
      </c>
      <c r="D11" s="344" t="str">
        <f t="shared" si="1"/>
        <v>-</v>
      </c>
      <c r="E11" s="329"/>
      <c r="G11" s="307" t="s">
        <v>307</v>
      </c>
      <c r="H11" s="298">
        <f>'3　基本情報＿職員'!K13</f>
        <v>0</v>
      </c>
      <c r="I11" s="298">
        <f>'3　基本情報＿職員'!L13</f>
        <v>0</v>
      </c>
      <c r="J11" s="298">
        <f>'3　基本情報＿職員'!M13</f>
        <v>0</v>
      </c>
      <c r="K11" s="298">
        <f>'3　基本情報＿職員'!B13</f>
        <v>0</v>
      </c>
      <c r="L11" s="298">
        <f>'3　基本情報＿職員'!C13</f>
        <v>0</v>
      </c>
      <c r="M11" s="298">
        <f>'3　基本情報＿職員'!D13</f>
        <v>0</v>
      </c>
      <c r="N11" s="298">
        <f>'3　基本情報＿職員'!E13</f>
        <v>0</v>
      </c>
      <c r="O11" s="298">
        <f>'3　基本情報＿職員'!F13</f>
        <v>0</v>
      </c>
      <c r="P11" s="298">
        <f>'3　基本情報＿職員'!G13</f>
        <v>0</v>
      </c>
      <c r="Q11" s="298">
        <f>'3　基本情報＿職員'!H13</f>
        <v>0</v>
      </c>
      <c r="R11" s="298">
        <f>'3　基本情報＿職員'!I13</f>
        <v>0</v>
      </c>
      <c r="S11" s="298">
        <f>'3　基本情報＿職員'!J13</f>
        <v>0</v>
      </c>
      <c r="T11" s="298" t="str">
        <f>'3　基本情報＿職員'!N13</f>
        <v>-</v>
      </c>
    </row>
    <row r="12" spans="1:25" ht="21" customHeight="1" x14ac:dyDescent="0.2">
      <c r="A12" s="602" t="s">
        <v>470</v>
      </c>
      <c r="B12" s="603"/>
      <c r="C12" s="213">
        <f t="shared" si="0"/>
        <v>0</v>
      </c>
      <c r="D12" s="343">
        <f t="shared" si="1"/>
        <v>0</v>
      </c>
      <c r="E12" s="327"/>
      <c r="G12" s="307" t="s">
        <v>470</v>
      </c>
      <c r="H12" s="297">
        <f>'1　基本情報＿利用者'!K21</f>
        <v>0</v>
      </c>
      <c r="I12" s="297">
        <f>'1　基本情報＿利用者'!L21</f>
        <v>0</v>
      </c>
      <c r="J12" s="297">
        <f>'1　基本情報＿利用者'!M21</f>
        <v>0</v>
      </c>
      <c r="K12" s="297">
        <f>'1　基本情報＿利用者'!B21</f>
        <v>0</v>
      </c>
      <c r="L12" s="297">
        <f>'1　基本情報＿利用者'!C21</f>
        <v>0</v>
      </c>
      <c r="M12" s="297">
        <f>'1　基本情報＿利用者'!D21</f>
        <v>0</v>
      </c>
      <c r="N12" s="297">
        <f>'1　基本情報＿利用者'!E21</f>
        <v>0</v>
      </c>
      <c r="O12" s="297">
        <f>'1　基本情報＿利用者'!F21</f>
        <v>0</v>
      </c>
      <c r="P12" s="297">
        <f>'1　基本情報＿利用者'!G21</f>
        <v>0</v>
      </c>
      <c r="Q12" s="297">
        <f>'1　基本情報＿利用者'!H21</f>
        <v>0</v>
      </c>
      <c r="R12" s="297">
        <f>'1　基本情報＿利用者'!I21</f>
        <v>0</v>
      </c>
      <c r="S12" s="297">
        <f>'1　基本情報＿利用者'!J21</f>
        <v>0</v>
      </c>
      <c r="T12" s="297">
        <f>'1　基本情報＿利用者'!N21</f>
        <v>0</v>
      </c>
    </row>
    <row r="13" spans="1:25" ht="21" customHeight="1" x14ac:dyDescent="0.2">
      <c r="A13" s="600" t="s">
        <v>471</v>
      </c>
      <c r="B13" s="601"/>
      <c r="C13" s="213">
        <f t="shared" si="0"/>
        <v>0</v>
      </c>
      <c r="D13" s="343">
        <f t="shared" si="1"/>
        <v>0</v>
      </c>
      <c r="E13" s="327"/>
      <c r="G13" s="307" t="s">
        <v>472</v>
      </c>
      <c r="H13" s="297">
        <f>'1　基本情報＿利用者'!K27</f>
        <v>0</v>
      </c>
      <c r="I13" s="297">
        <f>'1　基本情報＿利用者'!L27</f>
        <v>0</v>
      </c>
      <c r="J13" s="297">
        <f>'1　基本情報＿利用者'!M27</f>
        <v>0</v>
      </c>
      <c r="K13" s="297">
        <f>'1　基本情報＿利用者'!B27</f>
        <v>0</v>
      </c>
      <c r="L13" s="297">
        <f>'1　基本情報＿利用者'!C27</f>
        <v>0</v>
      </c>
      <c r="M13" s="297">
        <f>'1　基本情報＿利用者'!D27</f>
        <v>0</v>
      </c>
      <c r="N13" s="297">
        <f>'1　基本情報＿利用者'!E27</f>
        <v>0</v>
      </c>
      <c r="O13" s="297">
        <f>'1　基本情報＿利用者'!F27</f>
        <v>0</v>
      </c>
      <c r="P13" s="297">
        <f>'1　基本情報＿利用者'!G27</f>
        <v>0</v>
      </c>
      <c r="Q13" s="297">
        <f>'1　基本情報＿利用者'!H27</f>
        <v>0</v>
      </c>
      <c r="R13" s="297">
        <f>'1　基本情報＿利用者'!I27</f>
        <v>0</v>
      </c>
      <c r="S13" s="297">
        <f>'1　基本情報＿利用者'!J27</f>
        <v>0</v>
      </c>
      <c r="T13" s="297">
        <f>'1　基本情報＿利用者'!N27</f>
        <v>0</v>
      </c>
    </row>
    <row r="14" spans="1:25" ht="21" customHeight="1" x14ac:dyDescent="0.2">
      <c r="A14" s="600" t="s">
        <v>223</v>
      </c>
      <c r="B14" s="601"/>
      <c r="C14" s="213">
        <f t="shared" si="0"/>
        <v>0</v>
      </c>
      <c r="D14" s="343">
        <f t="shared" si="1"/>
        <v>0</v>
      </c>
      <c r="E14" s="327"/>
      <c r="G14" s="307" t="s">
        <v>223</v>
      </c>
      <c r="H14" s="297">
        <f>'1　基本情報＿利用者'!K29</f>
        <v>0</v>
      </c>
      <c r="I14" s="297">
        <f>'1　基本情報＿利用者'!L29</f>
        <v>0</v>
      </c>
      <c r="J14" s="297">
        <f>'1　基本情報＿利用者'!M29</f>
        <v>0</v>
      </c>
      <c r="K14" s="297">
        <f>'1　基本情報＿利用者'!B29</f>
        <v>0</v>
      </c>
      <c r="L14" s="297">
        <f>'1　基本情報＿利用者'!C29</f>
        <v>0</v>
      </c>
      <c r="M14" s="297">
        <f>'1　基本情報＿利用者'!D29</f>
        <v>0</v>
      </c>
      <c r="N14" s="297">
        <f>'1　基本情報＿利用者'!E29</f>
        <v>0</v>
      </c>
      <c r="O14" s="297">
        <f>'1　基本情報＿利用者'!F29</f>
        <v>0</v>
      </c>
      <c r="P14" s="297">
        <f>'1　基本情報＿利用者'!G29</f>
        <v>0</v>
      </c>
      <c r="Q14" s="297">
        <f>'1　基本情報＿利用者'!H29</f>
        <v>0</v>
      </c>
      <c r="R14" s="297">
        <f>'1　基本情報＿利用者'!I29</f>
        <v>0</v>
      </c>
      <c r="S14" s="297">
        <f>'1　基本情報＿利用者'!J29</f>
        <v>0</v>
      </c>
      <c r="T14" s="297">
        <f>'1　基本情報＿利用者'!N29</f>
        <v>0</v>
      </c>
    </row>
    <row r="15" spans="1:25" ht="21" customHeight="1" x14ac:dyDescent="0.2">
      <c r="A15" s="600" t="s">
        <v>477</v>
      </c>
      <c r="B15" s="601"/>
      <c r="C15" s="313" t="str">
        <f>VLOOKUP(A15,G15:S15,$C$7+1,0)</f>
        <v/>
      </c>
      <c r="D15" s="344" t="str">
        <f t="shared" si="1"/>
        <v/>
      </c>
      <c r="E15" s="329"/>
      <c r="G15" s="293" t="s">
        <v>477</v>
      </c>
      <c r="H15" s="298" t="str">
        <f>'1　基本情報＿利用者'!K16</f>
        <v/>
      </c>
      <c r="I15" s="298" t="str">
        <f>'1　基本情報＿利用者'!L16</f>
        <v/>
      </c>
      <c r="J15" s="298" t="str">
        <f>'1　基本情報＿利用者'!M16</f>
        <v/>
      </c>
      <c r="K15" s="298" t="str">
        <f>'1　基本情報＿利用者'!B16</f>
        <v/>
      </c>
      <c r="L15" s="298" t="str">
        <f>'1　基本情報＿利用者'!C16</f>
        <v/>
      </c>
      <c r="M15" s="298" t="str">
        <f>'1　基本情報＿利用者'!D16</f>
        <v/>
      </c>
      <c r="N15" s="298" t="str">
        <f>'1　基本情報＿利用者'!E16</f>
        <v/>
      </c>
      <c r="O15" s="298" t="str">
        <f>'1　基本情報＿利用者'!F16</f>
        <v/>
      </c>
      <c r="P15" s="298" t="str">
        <f>'1　基本情報＿利用者'!G16</f>
        <v/>
      </c>
      <c r="Q15" s="298" t="str">
        <f>'1　基本情報＿利用者'!H16</f>
        <v/>
      </c>
      <c r="R15" s="298" t="str">
        <f>'1　基本情報＿利用者'!I16</f>
        <v/>
      </c>
      <c r="S15" s="298" t="str">
        <f>'1　基本情報＿利用者'!J16</f>
        <v/>
      </c>
      <c r="T15" s="298" t="str">
        <f>'1　基本情報＿利用者'!N16</f>
        <v/>
      </c>
      <c r="X15" s="298"/>
      <c r="Y15" s="298"/>
    </row>
    <row r="16" spans="1:25" ht="21" customHeight="1" x14ac:dyDescent="0.2">
      <c r="A16" s="600" t="s">
        <v>479</v>
      </c>
      <c r="B16" s="601"/>
      <c r="C16" s="313" t="str">
        <f>VLOOKUP(A16,G16:S16,$C$7+1,0)</f>
        <v/>
      </c>
      <c r="D16" s="344" t="str">
        <f>T16</f>
        <v/>
      </c>
      <c r="E16" s="329"/>
      <c r="G16" s="293" t="s">
        <v>478</v>
      </c>
      <c r="H16" s="298" t="str">
        <f>'2　基本情報＿サービス回数'!K16</f>
        <v/>
      </c>
      <c r="I16" s="298" t="str">
        <f>'2　基本情報＿サービス回数'!L16</f>
        <v/>
      </c>
      <c r="J16" s="298" t="str">
        <f>'2　基本情報＿サービス回数'!M16</f>
        <v/>
      </c>
      <c r="K16" s="298" t="str">
        <f>'2　基本情報＿サービス回数'!B16</f>
        <v/>
      </c>
      <c r="L16" s="298" t="str">
        <f>'2　基本情報＿サービス回数'!C16</f>
        <v/>
      </c>
      <c r="M16" s="298" t="str">
        <f>'2　基本情報＿サービス回数'!D16</f>
        <v/>
      </c>
      <c r="N16" s="298" t="str">
        <f>'2　基本情報＿サービス回数'!E16</f>
        <v/>
      </c>
      <c r="O16" s="298" t="str">
        <f>'2　基本情報＿サービス回数'!F16</f>
        <v/>
      </c>
      <c r="P16" s="298" t="str">
        <f>'2　基本情報＿サービス回数'!G16</f>
        <v/>
      </c>
      <c r="Q16" s="298" t="str">
        <f>'2　基本情報＿サービス回数'!H16</f>
        <v/>
      </c>
      <c r="R16" s="298" t="str">
        <f>'2　基本情報＿サービス回数'!I16</f>
        <v/>
      </c>
      <c r="S16" s="298" t="str">
        <f>'2　基本情報＿サービス回数'!J16</f>
        <v/>
      </c>
      <c r="T16" s="298" t="str">
        <f>'2　基本情報＿サービス回数'!N16</f>
        <v/>
      </c>
      <c r="X16" s="298"/>
      <c r="Y16" s="298"/>
    </row>
    <row r="17" spans="1:25" ht="21" customHeight="1" x14ac:dyDescent="0.2">
      <c r="A17" s="597" t="s">
        <v>193</v>
      </c>
      <c r="B17" s="285" t="s">
        <v>280</v>
      </c>
      <c r="C17" s="330" t="str">
        <f t="shared" ref="C17:C37" si="2">VLOOKUP(B17,G17:S17,$C$7+1,0)</f>
        <v/>
      </c>
      <c r="D17" s="344" t="str">
        <f t="shared" si="1"/>
        <v>-</v>
      </c>
      <c r="E17" s="331"/>
      <c r="G17" s="293" t="s">
        <v>280</v>
      </c>
      <c r="H17" s="298" t="str">
        <f>'6　集計結果＿月ベース（単年度）'!K166</f>
        <v/>
      </c>
      <c r="I17" s="298" t="str">
        <f>'6　集計結果＿月ベース（単年度）'!L166</f>
        <v/>
      </c>
      <c r="J17" s="298" t="str">
        <f>'6　集計結果＿月ベース（単年度）'!M166</f>
        <v/>
      </c>
      <c r="K17" s="298" t="str">
        <f>'6　集計結果＿月ベース（単年度）'!B166</f>
        <v/>
      </c>
      <c r="L17" s="298" t="str">
        <f>'6　集計結果＿月ベース（単年度）'!C166</f>
        <v/>
      </c>
      <c r="M17" s="298" t="str">
        <f>'6　集計結果＿月ベース（単年度）'!D166</f>
        <v/>
      </c>
      <c r="N17" s="298" t="str">
        <f>'6　集計結果＿月ベース（単年度）'!E166</f>
        <v/>
      </c>
      <c r="O17" s="298" t="str">
        <f>'6　集計結果＿月ベース（単年度）'!F166</f>
        <v/>
      </c>
      <c r="P17" s="298" t="str">
        <f>'6　集計結果＿月ベース（単年度）'!G166</f>
        <v/>
      </c>
      <c r="Q17" s="298" t="str">
        <f>'6　集計結果＿月ベース（単年度）'!H166</f>
        <v/>
      </c>
      <c r="R17" s="298" t="str">
        <f>'6　集計結果＿月ベース（単年度）'!I166</f>
        <v/>
      </c>
      <c r="S17" s="298" t="str">
        <f>'6　集計結果＿月ベース（単年度）'!J166</f>
        <v/>
      </c>
      <c r="T17" s="298" t="str">
        <f>'6　集計結果＿月ベース（単年度）'!N166</f>
        <v>-</v>
      </c>
      <c r="X17" s="298"/>
      <c r="Y17" s="298"/>
    </row>
    <row r="18" spans="1:25" ht="21" customHeight="1" x14ac:dyDescent="0.2">
      <c r="A18" s="597"/>
      <c r="B18" s="285" t="s">
        <v>281</v>
      </c>
      <c r="C18" s="330" t="str">
        <f t="shared" si="2"/>
        <v/>
      </c>
      <c r="D18" s="344" t="str">
        <f t="shared" si="1"/>
        <v>-</v>
      </c>
      <c r="E18" s="331"/>
      <c r="G18" s="293" t="s">
        <v>281</v>
      </c>
      <c r="H18" s="298" t="str">
        <f>'6　集計結果＿月ベース（単年度）'!K167</f>
        <v/>
      </c>
      <c r="I18" s="298" t="str">
        <f>'6　集計結果＿月ベース（単年度）'!L167</f>
        <v/>
      </c>
      <c r="J18" s="298" t="str">
        <f>'6　集計結果＿月ベース（単年度）'!M167</f>
        <v/>
      </c>
      <c r="K18" s="298" t="str">
        <f>'6　集計結果＿月ベース（単年度）'!B167</f>
        <v/>
      </c>
      <c r="L18" s="298" t="str">
        <f>'6　集計結果＿月ベース（単年度）'!C167</f>
        <v/>
      </c>
      <c r="M18" s="298" t="str">
        <f>'6　集計結果＿月ベース（単年度）'!D167</f>
        <v/>
      </c>
      <c r="N18" s="298" t="str">
        <f>'6　集計結果＿月ベース（単年度）'!E167</f>
        <v/>
      </c>
      <c r="O18" s="298" t="str">
        <f>'6　集計結果＿月ベース（単年度）'!F167</f>
        <v/>
      </c>
      <c r="P18" s="298" t="str">
        <f>'6　集計結果＿月ベース（単年度）'!G167</f>
        <v/>
      </c>
      <c r="Q18" s="298" t="str">
        <f>'6　集計結果＿月ベース（単年度）'!H167</f>
        <v/>
      </c>
      <c r="R18" s="298" t="str">
        <f>'6　集計結果＿月ベース（単年度）'!I167</f>
        <v/>
      </c>
      <c r="S18" s="298" t="str">
        <f>'6　集計結果＿月ベース（単年度）'!J167</f>
        <v/>
      </c>
      <c r="T18" s="298" t="str">
        <f>'6　集計結果＿月ベース（単年度）'!N167</f>
        <v>-</v>
      </c>
      <c r="X18" s="298"/>
      <c r="Y18" s="298"/>
    </row>
    <row r="19" spans="1:25" ht="21" customHeight="1" x14ac:dyDescent="0.2">
      <c r="A19" s="597"/>
      <c r="B19" s="285" t="s">
        <v>282</v>
      </c>
      <c r="C19" s="330" t="str">
        <f t="shared" si="2"/>
        <v/>
      </c>
      <c r="D19" s="344" t="str">
        <f t="shared" si="1"/>
        <v>-</v>
      </c>
      <c r="E19" s="331"/>
      <c r="G19" s="293" t="s">
        <v>282</v>
      </c>
      <c r="H19" s="298" t="str">
        <f>'6　集計結果＿月ベース（単年度）'!K168</f>
        <v/>
      </c>
      <c r="I19" s="298" t="str">
        <f>'6　集計結果＿月ベース（単年度）'!L168</f>
        <v/>
      </c>
      <c r="J19" s="298" t="str">
        <f>'6　集計結果＿月ベース（単年度）'!M168</f>
        <v/>
      </c>
      <c r="K19" s="298" t="str">
        <f>'6　集計結果＿月ベース（単年度）'!B168</f>
        <v/>
      </c>
      <c r="L19" s="298" t="str">
        <f>'6　集計結果＿月ベース（単年度）'!C168</f>
        <v/>
      </c>
      <c r="M19" s="298" t="str">
        <f>'6　集計結果＿月ベース（単年度）'!D168</f>
        <v/>
      </c>
      <c r="N19" s="298" t="str">
        <f>'6　集計結果＿月ベース（単年度）'!E168</f>
        <v/>
      </c>
      <c r="O19" s="298" t="str">
        <f>'6　集計結果＿月ベース（単年度）'!F168</f>
        <v/>
      </c>
      <c r="P19" s="298" t="str">
        <f>'6　集計結果＿月ベース（単年度）'!G168</f>
        <v/>
      </c>
      <c r="Q19" s="298" t="str">
        <f>'6　集計結果＿月ベース（単年度）'!H168</f>
        <v/>
      </c>
      <c r="R19" s="298" t="str">
        <f>'6　集計結果＿月ベース（単年度）'!I168</f>
        <v/>
      </c>
      <c r="S19" s="298" t="str">
        <f>'6　集計結果＿月ベース（単年度）'!J168</f>
        <v/>
      </c>
      <c r="T19" s="298" t="str">
        <f>'6　集計結果＿月ベース（単年度）'!N168</f>
        <v>-</v>
      </c>
      <c r="X19" s="298"/>
      <c r="Y19" s="298"/>
    </row>
    <row r="20" spans="1:25" ht="21" customHeight="1" x14ac:dyDescent="0.2">
      <c r="A20" s="597"/>
      <c r="B20" s="285" t="s">
        <v>283</v>
      </c>
      <c r="C20" s="330" t="str">
        <f t="shared" si="2"/>
        <v/>
      </c>
      <c r="D20" s="344" t="str">
        <f t="shared" si="1"/>
        <v>-</v>
      </c>
      <c r="E20" s="331"/>
      <c r="G20" s="293" t="s">
        <v>283</v>
      </c>
      <c r="H20" s="298" t="str">
        <f>'6　集計結果＿月ベース（単年度）'!K169</f>
        <v/>
      </c>
      <c r="I20" s="298" t="str">
        <f>'6　集計結果＿月ベース（単年度）'!L169</f>
        <v/>
      </c>
      <c r="J20" s="298" t="str">
        <f>'6　集計結果＿月ベース（単年度）'!M169</f>
        <v/>
      </c>
      <c r="K20" s="298" t="str">
        <f>'6　集計結果＿月ベース（単年度）'!B169</f>
        <v/>
      </c>
      <c r="L20" s="298" t="str">
        <f>'6　集計結果＿月ベース（単年度）'!C169</f>
        <v/>
      </c>
      <c r="M20" s="298" t="str">
        <f>'6　集計結果＿月ベース（単年度）'!D169</f>
        <v/>
      </c>
      <c r="N20" s="298" t="str">
        <f>'6　集計結果＿月ベース（単年度）'!E169</f>
        <v/>
      </c>
      <c r="O20" s="298" t="str">
        <f>'6　集計結果＿月ベース（単年度）'!F169</f>
        <v/>
      </c>
      <c r="P20" s="298" t="str">
        <f>'6　集計結果＿月ベース（単年度）'!G169</f>
        <v/>
      </c>
      <c r="Q20" s="298" t="str">
        <f>'6　集計結果＿月ベース（単年度）'!H169</f>
        <v/>
      </c>
      <c r="R20" s="298" t="str">
        <f>'6　集計結果＿月ベース（単年度）'!I169</f>
        <v/>
      </c>
      <c r="S20" s="298" t="str">
        <f>'6　集計結果＿月ベース（単年度）'!J169</f>
        <v/>
      </c>
      <c r="T20" s="298" t="str">
        <f>'6　集計結果＿月ベース（単年度）'!N169</f>
        <v>-</v>
      </c>
      <c r="X20" s="298"/>
      <c r="Y20" s="298"/>
    </row>
    <row r="21" spans="1:25" ht="21" customHeight="1" x14ac:dyDescent="0.2">
      <c r="A21" s="597"/>
      <c r="B21" s="285" t="s">
        <v>284</v>
      </c>
      <c r="C21" s="330" t="str">
        <f t="shared" si="2"/>
        <v/>
      </c>
      <c r="D21" s="344" t="str">
        <f t="shared" si="1"/>
        <v>-</v>
      </c>
      <c r="E21" s="331"/>
      <c r="G21" s="293" t="s">
        <v>284</v>
      </c>
      <c r="H21" s="298" t="str">
        <f>'6　集計結果＿月ベース（単年度）'!K170</f>
        <v/>
      </c>
      <c r="I21" s="298" t="str">
        <f>'6　集計結果＿月ベース（単年度）'!L170</f>
        <v/>
      </c>
      <c r="J21" s="298" t="str">
        <f>'6　集計結果＿月ベース（単年度）'!M170</f>
        <v/>
      </c>
      <c r="K21" s="298" t="str">
        <f>'6　集計結果＿月ベース（単年度）'!B170</f>
        <v/>
      </c>
      <c r="L21" s="298" t="str">
        <f>'6　集計結果＿月ベース（単年度）'!C170</f>
        <v/>
      </c>
      <c r="M21" s="298" t="str">
        <f>'6　集計結果＿月ベース（単年度）'!D170</f>
        <v/>
      </c>
      <c r="N21" s="298" t="str">
        <f>'6　集計結果＿月ベース（単年度）'!E170</f>
        <v/>
      </c>
      <c r="O21" s="298" t="str">
        <f>'6　集計結果＿月ベース（単年度）'!F170</f>
        <v/>
      </c>
      <c r="P21" s="298" t="str">
        <f>'6　集計結果＿月ベース（単年度）'!G170</f>
        <v/>
      </c>
      <c r="Q21" s="298" t="str">
        <f>'6　集計結果＿月ベース（単年度）'!H170</f>
        <v/>
      </c>
      <c r="R21" s="298" t="str">
        <f>'6　集計結果＿月ベース（単年度）'!I170</f>
        <v/>
      </c>
      <c r="S21" s="298" t="str">
        <f>'6　集計結果＿月ベース（単年度）'!J170</f>
        <v/>
      </c>
      <c r="T21" s="298" t="str">
        <f>'6　集計結果＿月ベース（単年度）'!N170</f>
        <v>-</v>
      </c>
      <c r="X21" s="298"/>
      <c r="Y21" s="298"/>
    </row>
    <row r="22" spans="1:25" ht="21" customHeight="1" x14ac:dyDescent="0.2">
      <c r="A22" s="597"/>
      <c r="B22" s="285" t="s">
        <v>285</v>
      </c>
      <c r="C22" s="330" t="str">
        <f t="shared" si="2"/>
        <v/>
      </c>
      <c r="D22" s="344" t="str">
        <f t="shared" si="1"/>
        <v>-</v>
      </c>
      <c r="E22" s="331"/>
      <c r="G22" s="293" t="s">
        <v>285</v>
      </c>
      <c r="H22" s="298" t="str">
        <f>'6　集計結果＿月ベース（単年度）'!K171</f>
        <v/>
      </c>
      <c r="I22" s="298" t="str">
        <f>'6　集計結果＿月ベース（単年度）'!L171</f>
        <v/>
      </c>
      <c r="J22" s="298" t="str">
        <f>'6　集計結果＿月ベース（単年度）'!M171</f>
        <v/>
      </c>
      <c r="K22" s="298" t="str">
        <f>'6　集計結果＿月ベース（単年度）'!B171</f>
        <v/>
      </c>
      <c r="L22" s="298" t="str">
        <f>'6　集計結果＿月ベース（単年度）'!C171</f>
        <v/>
      </c>
      <c r="M22" s="298" t="str">
        <f>'6　集計結果＿月ベース（単年度）'!D171</f>
        <v/>
      </c>
      <c r="N22" s="298" t="str">
        <f>'6　集計結果＿月ベース（単年度）'!E171</f>
        <v/>
      </c>
      <c r="O22" s="298" t="str">
        <f>'6　集計結果＿月ベース（単年度）'!F171</f>
        <v/>
      </c>
      <c r="P22" s="298" t="str">
        <f>'6　集計結果＿月ベース（単年度）'!G171</f>
        <v/>
      </c>
      <c r="Q22" s="298" t="str">
        <f>'6　集計結果＿月ベース（単年度）'!H171</f>
        <v/>
      </c>
      <c r="R22" s="298" t="str">
        <f>'6　集計結果＿月ベース（単年度）'!I171</f>
        <v/>
      </c>
      <c r="S22" s="298" t="str">
        <f>'6　集計結果＿月ベース（単年度）'!J171</f>
        <v/>
      </c>
      <c r="T22" s="298" t="str">
        <f>'6　集計結果＿月ベース（単年度）'!N171</f>
        <v>-</v>
      </c>
      <c r="X22" s="298"/>
      <c r="Y22" s="298"/>
    </row>
    <row r="23" spans="1:25" ht="21" customHeight="1" x14ac:dyDescent="0.2">
      <c r="A23" s="597" t="s">
        <v>291</v>
      </c>
      <c r="B23" s="285" t="s">
        <v>280</v>
      </c>
      <c r="C23" s="330" t="str">
        <f t="shared" si="2"/>
        <v/>
      </c>
      <c r="D23" s="344" t="str">
        <f t="shared" si="1"/>
        <v>-</v>
      </c>
      <c r="E23" s="331"/>
      <c r="G23" s="293" t="s">
        <v>280</v>
      </c>
      <c r="H23" s="298" t="str">
        <f>'6　集計結果＿月ベース（単年度）'!K174</f>
        <v/>
      </c>
      <c r="I23" s="298" t="str">
        <f>'6　集計結果＿月ベース（単年度）'!L174</f>
        <v/>
      </c>
      <c r="J23" s="298" t="str">
        <f>'6　集計結果＿月ベース（単年度）'!M174</f>
        <v/>
      </c>
      <c r="K23" s="298" t="str">
        <f>'6　集計結果＿月ベース（単年度）'!B174</f>
        <v/>
      </c>
      <c r="L23" s="298" t="str">
        <f>'6　集計結果＿月ベース（単年度）'!C174</f>
        <v/>
      </c>
      <c r="M23" s="298" t="str">
        <f>'6　集計結果＿月ベース（単年度）'!D174</f>
        <v/>
      </c>
      <c r="N23" s="298" t="str">
        <f>'6　集計結果＿月ベース（単年度）'!E174</f>
        <v/>
      </c>
      <c r="O23" s="298" t="str">
        <f>'6　集計結果＿月ベース（単年度）'!F174</f>
        <v/>
      </c>
      <c r="P23" s="298" t="str">
        <f>'6　集計結果＿月ベース（単年度）'!G174</f>
        <v/>
      </c>
      <c r="Q23" s="298" t="str">
        <f>'6　集計結果＿月ベース（単年度）'!H174</f>
        <v/>
      </c>
      <c r="R23" s="298" t="str">
        <f>'6　集計結果＿月ベース（単年度）'!I174</f>
        <v/>
      </c>
      <c r="S23" s="298" t="str">
        <f>'6　集計結果＿月ベース（単年度）'!J174</f>
        <v/>
      </c>
      <c r="T23" s="298" t="str">
        <f>'6　集計結果＿月ベース（単年度）'!N174</f>
        <v>-</v>
      </c>
      <c r="X23" s="298"/>
      <c r="Y23" s="298"/>
    </row>
    <row r="24" spans="1:25" ht="21" customHeight="1" x14ac:dyDescent="0.2">
      <c r="A24" s="597"/>
      <c r="B24" s="285" t="s">
        <v>281</v>
      </c>
      <c r="C24" s="330" t="str">
        <f t="shared" si="2"/>
        <v/>
      </c>
      <c r="D24" s="344" t="str">
        <f t="shared" si="1"/>
        <v>-</v>
      </c>
      <c r="E24" s="331"/>
      <c r="G24" s="293" t="s">
        <v>281</v>
      </c>
      <c r="H24" s="298" t="str">
        <f>'6　集計結果＿月ベース（単年度）'!K175</f>
        <v/>
      </c>
      <c r="I24" s="298" t="str">
        <f>'6　集計結果＿月ベース（単年度）'!L175</f>
        <v/>
      </c>
      <c r="J24" s="298" t="str">
        <f>'6　集計結果＿月ベース（単年度）'!M175</f>
        <v/>
      </c>
      <c r="K24" s="298" t="str">
        <f>'6　集計結果＿月ベース（単年度）'!B175</f>
        <v/>
      </c>
      <c r="L24" s="298" t="str">
        <f>'6　集計結果＿月ベース（単年度）'!C175</f>
        <v/>
      </c>
      <c r="M24" s="298" t="str">
        <f>'6　集計結果＿月ベース（単年度）'!D175</f>
        <v/>
      </c>
      <c r="N24" s="298" t="str">
        <f>'6　集計結果＿月ベース（単年度）'!E175</f>
        <v/>
      </c>
      <c r="O24" s="298" t="str">
        <f>'6　集計結果＿月ベース（単年度）'!F175</f>
        <v/>
      </c>
      <c r="P24" s="298" t="str">
        <f>'6　集計結果＿月ベース（単年度）'!G175</f>
        <v/>
      </c>
      <c r="Q24" s="298" t="str">
        <f>'6　集計結果＿月ベース（単年度）'!H175</f>
        <v/>
      </c>
      <c r="R24" s="298" t="str">
        <f>'6　集計結果＿月ベース（単年度）'!I175</f>
        <v/>
      </c>
      <c r="S24" s="298" t="str">
        <f>'6　集計結果＿月ベース（単年度）'!J175</f>
        <v/>
      </c>
      <c r="T24" s="298" t="str">
        <f>'6　集計結果＿月ベース（単年度）'!N175</f>
        <v>-</v>
      </c>
      <c r="X24" s="298"/>
      <c r="Y24" s="298"/>
    </row>
    <row r="25" spans="1:25" ht="21" customHeight="1" x14ac:dyDescent="0.2">
      <c r="A25" s="597"/>
      <c r="B25" s="285" t="s">
        <v>282</v>
      </c>
      <c r="C25" s="330" t="str">
        <f t="shared" si="2"/>
        <v/>
      </c>
      <c r="D25" s="344" t="str">
        <f t="shared" si="1"/>
        <v>-</v>
      </c>
      <c r="E25" s="331"/>
      <c r="G25" s="293" t="s">
        <v>282</v>
      </c>
      <c r="H25" s="298" t="str">
        <f>'6　集計結果＿月ベース（単年度）'!K176</f>
        <v/>
      </c>
      <c r="I25" s="298" t="str">
        <f>'6　集計結果＿月ベース（単年度）'!L176</f>
        <v/>
      </c>
      <c r="J25" s="298" t="str">
        <f>'6　集計結果＿月ベース（単年度）'!M176</f>
        <v/>
      </c>
      <c r="K25" s="298" t="str">
        <f>'6　集計結果＿月ベース（単年度）'!B176</f>
        <v/>
      </c>
      <c r="L25" s="298" t="str">
        <f>'6　集計結果＿月ベース（単年度）'!C176</f>
        <v/>
      </c>
      <c r="M25" s="298" t="str">
        <f>'6　集計結果＿月ベース（単年度）'!D176</f>
        <v/>
      </c>
      <c r="N25" s="298" t="str">
        <f>'6　集計結果＿月ベース（単年度）'!E176</f>
        <v/>
      </c>
      <c r="O25" s="298" t="str">
        <f>'6　集計結果＿月ベース（単年度）'!F176</f>
        <v/>
      </c>
      <c r="P25" s="298" t="str">
        <f>'6　集計結果＿月ベース（単年度）'!G176</f>
        <v/>
      </c>
      <c r="Q25" s="298" t="str">
        <f>'6　集計結果＿月ベース（単年度）'!H176</f>
        <v/>
      </c>
      <c r="R25" s="298" t="str">
        <f>'6　集計結果＿月ベース（単年度）'!I176</f>
        <v/>
      </c>
      <c r="S25" s="298" t="str">
        <f>'6　集計結果＿月ベース（単年度）'!J176</f>
        <v/>
      </c>
      <c r="T25" s="298" t="str">
        <f>'6　集計結果＿月ベース（単年度）'!N176</f>
        <v>-</v>
      </c>
      <c r="X25" s="298"/>
      <c r="Y25" s="298"/>
    </row>
    <row r="26" spans="1:25" ht="21" customHeight="1" x14ac:dyDescent="0.2">
      <c r="A26" s="597"/>
      <c r="B26" s="285" t="s">
        <v>283</v>
      </c>
      <c r="C26" s="330" t="str">
        <f t="shared" si="2"/>
        <v/>
      </c>
      <c r="D26" s="344" t="str">
        <f t="shared" si="1"/>
        <v>-</v>
      </c>
      <c r="E26" s="331"/>
      <c r="G26" s="293" t="s">
        <v>283</v>
      </c>
      <c r="H26" s="298" t="str">
        <f>'6　集計結果＿月ベース（単年度）'!K177</f>
        <v/>
      </c>
      <c r="I26" s="298" t="str">
        <f>'6　集計結果＿月ベース（単年度）'!L177</f>
        <v/>
      </c>
      <c r="J26" s="298" t="str">
        <f>'6　集計結果＿月ベース（単年度）'!M177</f>
        <v/>
      </c>
      <c r="K26" s="298" t="str">
        <f>'6　集計結果＿月ベース（単年度）'!B177</f>
        <v/>
      </c>
      <c r="L26" s="298" t="str">
        <f>'6　集計結果＿月ベース（単年度）'!C177</f>
        <v/>
      </c>
      <c r="M26" s="298" t="str">
        <f>'6　集計結果＿月ベース（単年度）'!D177</f>
        <v/>
      </c>
      <c r="N26" s="298" t="str">
        <f>'6　集計結果＿月ベース（単年度）'!E177</f>
        <v/>
      </c>
      <c r="O26" s="298" t="str">
        <f>'6　集計結果＿月ベース（単年度）'!F177</f>
        <v/>
      </c>
      <c r="P26" s="298" t="str">
        <f>'6　集計結果＿月ベース（単年度）'!G177</f>
        <v/>
      </c>
      <c r="Q26" s="298" t="str">
        <f>'6　集計結果＿月ベース（単年度）'!H177</f>
        <v/>
      </c>
      <c r="R26" s="298" t="str">
        <f>'6　集計結果＿月ベース（単年度）'!I177</f>
        <v/>
      </c>
      <c r="S26" s="298" t="str">
        <f>'6　集計結果＿月ベース（単年度）'!J177</f>
        <v/>
      </c>
      <c r="T26" s="298" t="str">
        <f>'6　集計結果＿月ベース（単年度）'!N177</f>
        <v>-</v>
      </c>
      <c r="X26" s="298"/>
      <c r="Y26" s="298"/>
    </row>
    <row r="27" spans="1:25" ht="21" customHeight="1" x14ac:dyDescent="0.2">
      <c r="A27" s="597"/>
      <c r="B27" s="285" t="s">
        <v>284</v>
      </c>
      <c r="C27" s="330" t="str">
        <f t="shared" si="2"/>
        <v/>
      </c>
      <c r="D27" s="344" t="str">
        <f t="shared" si="1"/>
        <v>-</v>
      </c>
      <c r="E27" s="331"/>
      <c r="G27" s="293" t="s">
        <v>284</v>
      </c>
      <c r="H27" s="298" t="str">
        <f>'6　集計結果＿月ベース（単年度）'!K178</f>
        <v/>
      </c>
      <c r="I27" s="298" t="str">
        <f>'6　集計結果＿月ベース（単年度）'!L178</f>
        <v/>
      </c>
      <c r="J27" s="298" t="str">
        <f>'6　集計結果＿月ベース（単年度）'!M178</f>
        <v/>
      </c>
      <c r="K27" s="298" t="str">
        <f>'6　集計結果＿月ベース（単年度）'!B178</f>
        <v/>
      </c>
      <c r="L27" s="298" t="str">
        <f>'6　集計結果＿月ベース（単年度）'!C178</f>
        <v/>
      </c>
      <c r="M27" s="298" t="str">
        <f>'6　集計結果＿月ベース（単年度）'!D178</f>
        <v/>
      </c>
      <c r="N27" s="298" t="str">
        <f>'6　集計結果＿月ベース（単年度）'!E178</f>
        <v/>
      </c>
      <c r="O27" s="298" t="str">
        <f>'6　集計結果＿月ベース（単年度）'!F178</f>
        <v/>
      </c>
      <c r="P27" s="298" t="str">
        <f>'6　集計結果＿月ベース（単年度）'!G178</f>
        <v/>
      </c>
      <c r="Q27" s="298" t="str">
        <f>'6　集計結果＿月ベース（単年度）'!H178</f>
        <v/>
      </c>
      <c r="R27" s="298" t="str">
        <f>'6　集計結果＿月ベース（単年度）'!I178</f>
        <v/>
      </c>
      <c r="S27" s="298" t="str">
        <f>'6　集計結果＿月ベース（単年度）'!J178</f>
        <v/>
      </c>
      <c r="T27" s="298" t="str">
        <f>'6　集計結果＿月ベース（単年度）'!N178</f>
        <v>-</v>
      </c>
      <c r="X27" s="298"/>
      <c r="Y27" s="298"/>
    </row>
    <row r="28" spans="1:25" ht="21" customHeight="1" x14ac:dyDescent="0.2">
      <c r="A28" s="597"/>
      <c r="B28" s="285" t="s">
        <v>285</v>
      </c>
      <c r="C28" s="330" t="str">
        <f t="shared" si="2"/>
        <v/>
      </c>
      <c r="D28" s="344" t="str">
        <f t="shared" si="1"/>
        <v>-</v>
      </c>
      <c r="E28" s="331"/>
      <c r="G28" s="293" t="s">
        <v>285</v>
      </c>
      <c r="H28" s="298" t="str">
        <f>'6　集計結果＿月ベース（単年度）'!K179</f>
        <v/>
      </c>
      <c r="I28" s="298" t="str">
        <f>'6　集計結果＿月ベース（単年度）'!L179</f>
        <v/>
      </c>
      <c r="J28" s="298" t="str">
        <f>'6　集計結果＿月ベース（単年度）'!M179</f>
        <v/>
      </c>
      <c r="K28" s="298" t="str">
        <f>'6　集計結果＿月ベース（単年度）'!B179</f>
        <v/>
      </c>
      <c r="L28" s="298" t="str">
        <f>'6　集計結果＿月ベース（単年度）'!C179</f>
        <v/>
      </c>
      <c r="M28" s="298" t="str">
        <f>'6　集計結果＿月ベース（単年度）'!D179</f>
        <v/>
      </c>
      <c r="N28" s="298" t="str">
        <f>'6　集計結果＿月ベース（単年度）'!E179</f>
        <v/>
      </c>
      <c r="O28" s="298" t="str">
        <f>'6　集計結果＿月ベース（単年度）'!F179</f>
        <v/>
      </c>
      <c r="P28" s="298" t="str">
        <f>'6　集計結果＿月ベース（単年度）'!G179</f>
        <v/>
      </c>
      <c r="Q28" s="298" t="str">
        <f>'6　集計結果＿月ベース（単年度）'!H179</f>
        <v/>
      </c>
      <c r="R28" s="298" t="str">
        <f>'6　集計結果＿月ベース（単年度）'!I179</f>
        <v/>
      </c>
      <c r="S28" s="298" t="str">
        <f>'6　集計結果＿月ベース（単年度）'!J179</f>
        <v/>
      </c>
      <c r="T28" s="298" t="str">
        <f>'6　集計結果＿月ベース（単年度）'!N179</f>
        <v>-</v>
      </c>
      <c r="X28" s="298"/>
      <c r="Y28" s="298"/>
    </row>
    <row r="29" spans="1:25" ht="21" customHeight="1" x14ac:dyDescent="0.2">
      <c r="A29" s="597" t="s">
        <v>292</v>
      </c>
      <c r="B29" s="285" t="s">
        <v>286</v>
      </c>
      <c r="C29" s="339" t="str">
        <f t="shared" si="2"/>
        <v/>
      </c>
      <c r="D29" s="339" t="str">
        <f t="shared" si="1"/>
        <v>-</v>
      </c>
      <c r="E29" s="328"/>
      <c r="G29" s="293" t="s">
        <v>286</v>
      </c>
      <c r="H29" s="296" t="str">
        <f>'6　集計結果＿月ベース（単年度）'!K182</f>
        <v/>
      </c>
      <c r="I29" s="296" t="str">
        <f>'6　集計結果＿月ベース（単年度）'!L182</f>
        <v/>
      </c>
      <c r="J29" s="296" t="str">
        <f>'6　集計結果＿月ベース（単年度）'!M182</f>
        <v/>
      </c>
      <c r="K29" s="296" t="str">
        <f>'6　集計結果＿月ベース（単年度）'!B182</f>
        <v/>
      </c>
      <c r="L29" s="296" t="str">
        <f>'6　集計結果＿月ベース（単年度）'!C182</f>
        <v/>
      </c>
      <c r="M29" s="296" t="str">
        <f>'6　集計結果＿月ベース（単年度）'!D182</f>
        <v/>
      </c>
      <c r="N29" s="296" t="str">
        <f>'6　集計結果＿月ベース（単年度）'!E182</f>
        <v/>
      </c>
      <c r="O29" s="296" t="str">
        <f>'6　集計結果＿月ベース（単年度）'!F182</f>
        <v/>
      </c>
      <c r="P29" s="296" t="str">
        <f>'6　集計結果＿月ベース（単年度）'!G182</f>
        <v/>
      </c>
      <c r="Q29" s="296" t="str">
        <f>'6　集計結果＿月ベース（単年度）'!H182</f>
        <v/>
      </c>
      <c r="R29" s="296" t="str">
        <f>'6　集計結果＿月ベース（単年度）'!I182</f>
        <v/>
      </c>
      <c r="S29" s="296" t="str">
        <f>'6　集計結果＿月ベース（単年度）'!J182</f>
        <v/>
      </c>
      <c r="T29" s="296" t="str">
        <f>'6　集計結果＿月ベース（単年度）'!N182</f>
        <v>-</v>
      </c>
      <c r="X29" s="296"/>
      <c r="Y29" s="296"/>
    </row>
    <row r="30" spans="1:25" ht="21" customHeight="1" x14ac:dyDescent="0.2">
      <c r="A30" s="597"/>
      <c r="B30" s="285" t="s">
        <v>287</v>
      </c>
      <c r="C30" s="339" t="str">
        <f t="shared" si="2"/>
        <v/>
      </c>
      <c r="D30" s="339" t="str">
        <f t="shared" si="1"/>
        <v>-</v>
      </c>
      <c r="E30" s="328"/>
      <c r="G30" s="293" t="s">
        <v>287</v>
      </c>
      <c r="H30" s="296" t="str">
        <f>'6　集計結果＿月ベース（単年度）'!K183</f>
        <v/>
      </c>
      <c r="I30" s="296" t="str">
        <f>'6　集計結果＿月ベース（単年度）'!L183</f>
        <v/>
      </c>
      <c r="J30" s="296" t="str">
        <f>'6　集計結果＿月ベース（単年度）'!M183</f>
        <v/>
      </c>
      <c r="K30" s="296" t="str">
        <f>'6　集計結果＿月ベース（単年度）'!B183</f>
        <v/>
      </c>
      <c r="L30" s="296" t="str">
        <f>'6　集計結果＿月ベース（単年度）'!C183</f>
        <v/>
      </c>
      <c r="M30" s="296" t="str">
        <f>'6　集計結果＿月ベース（単年度）'!D183</f>
        <v/>
      </c>
      <c r="N30" s="296" t="str">
        <f>'6　集計結果＿月ベース（単年度）'!E183</f>
        <v/>
      </c>
      <c r="O30" s="296" t="str">
        <f>'6　集計結果＿月ベース（単年度）'!F183</f>
        <v/>
      </c>
      <c r="P30" s="296" t="str">
        <f>'6　集計結果＿月ベース（単年度）'!G183</f>
        <v/>
      </c>
      <c r="Q30" s="296" t="str">
        <f>'6　集計結果＿月ベース（単年度）'!H183</f>
        <v/>
      </c>
      <c r="R30" s="296" t="str">
        <f>'6　集計結果＿月ベース（単年度）'!I183</f>
        <v/>
      </c>
      <c r="S30" s="296" t="str">
        <f>'6　集計結果＿月ベース（単年度）'!J183</f>
        <v/>
      </c>
      <c r="T30" s="296" t="str">
        <f>'6　集計結果＿月ベース（単年度）'!N183</f>
        <v>-</v>
      </c>
      <c r="X30" s="296"/>
      <c r="Y30" s="296"/>
    </row>
    <row r="31" spans="1:25" ht="21" customHeight="1" x14ac:dyDescent="0.2">
      <c r="A31" s="597"/>
      <c r="B31" s="285" t="s">
        <v>288</v>
      </c>
      <c r="C31" s="339" t="str">
        <f t="shared" si="2"/>
        <v/>
      </c>
      <c r="D31" s="339" t="str">
        <f t="shared" si="1"/>
        <v>-</v>
      </c>
      <c r="E31" s="328"/>
      <c r="G31" s="293" t="s">
        <v>288</v>
      </c>
      <c r="H31" s="296" t="str">
        <f>'6　集計結果＿月ベース（単年度）'!K186</f>
        <v/>
      </c>
      <c r="I31" s="296" t="str">
        <f>'6　集計結果＿月ベース（単年度）'!L186</f>
        <v/>
      </c>
      <c r="J31" s="296" t="str">
        <f>'6　集計結果＿月ベース（単年度）'!M186</f>
        <v/>
      </c>
      <c r="K31" s="296" t="str">
        <f>'6　集計結果＿月ベース（単年度）'!B186</f>
        <v/>
      </c>
      <c r="L31" s="296" t="str">
        <f>'6　集計結果＿月ベース（単年度）'!C186</f>
        <v/>
      </c>
      <c r="M31" s="296" t="str">
        <f>'6　集計結果＿月ベース（単年度）'!D186</f>
        <v/>
      </c>
      <c r="N31" s="296" t="str">
        <f>'6　集計結果＿月ベース（単年度）'!E186</f>
        <v/>
      </c>
      <c r="O31" s="296" t="str">
        <f>'6　集計結果＿月ベース（単年度）'!F186</f>
        <v/>
      </c>
      <c r="P31" s="296" t="str">
        <f>'6　集計結果＿月ベース（単年度）'!G186</f>
        <v/>
      </c>
      <c r="Q31" s="296" t="str">
        <f>'6　集計結果＿月ベース（単年度）'!H186</f>
        <v/>
      </c>
      <c r="R31" s="296" t="str">
        <f>'6　集計結果＿月ベース（単年度）'!I186</f>
        <v/>
      </c>
      <c r="S31" s="296" t="str">
        <f>'6　集計結果＿月ベース（単年度）'!J186</f>
        <v/>
      </c>
      <c r="T31" s="296" t="str">
        <f>'6　集計結果＿月ベース（単年度）'!N186</f>
        <v>-</v>
      </c>
      <c r="X31" s="296"/>
      <c r="Y31" s="296"/>
    </row>
    <row r="32" spans="1:25" ht="21" customHeight="1" x14ac:dyDescent="0.2">
      <c r="A32" s="597"/>
      <c r="B32" s="285" t="s">
        <v>289</v>
      </c>
      <c r="C32" s="339" t="str">
        <f t="shared" si="2"/>
        <v/>
      </c>
      <c r="D32" s="339" t="str">
        <f t="shared" si="1"/>
        <v>-</v>
      </c>
      <c r="E32" s="328"/>
      <c r="G32" s="293" t="s">
        <v>289</v>
      </c>
      <c r="H32" s="296" t="str">
        <f>'6　集計結果＿月ベース（単年度）'!K187</f>
        <v/>
      </c>
      <c r="I32" s="296" t="str">
        <f>'6　集計結果＿月ベース（単年度）'!L187</f>
        <v/>
      </c>
      <c r="J32" s="296" t="str">
        <f>'6　集計結果＿月ベース（単年度）'!M187</f>
        <v/>
      </c>
      <c r="K32" s="296" t="str">
        <f>'6　集計結果＿月ベース（単年度）'!B187</f>
        <v/>
      </c>
      <c r="L32" s="296" t="str">
        <f>'6　集計結果＿月ベース（単年度）'!C187</f>
        <v/>
      </c>
      <c r="M32" s="296" t="str">
        <f>'6　集計結果＿月ベース（単年度）'!D187</f>
        <v/>
      </c>
      <c r="N32" s="296" t="str">
        <f>'6　集計結果＿月ベース（単年度）'!E187</f>
        <v/>
      </c>
      <c r="O32" s="296" t="str">
        <f>'6　集計結果＿月ベース（単年度）'!F187</f>
        <v/>
      </c>
      <c r="P32" s="296" t="str">
        <f>'6　集計結果＿月ベース（単年度）'!G187</f>
        <v/>
      </c>
      <c r="Q32" s="296" t="str">
        <f>'6　集計結果＿月ベース（単年度）'!H187</f>
        <v/>
      </c>
      <c r="R32" s="296" t="str">
        <f>'6　集計結果＿月ベース（単年度）'!I187</f>
        <v/>
      </c>
      <c r="S32" s="296" t="str">
        <f>'6　集計結果＿月ベース（単年度）'!J187</f>
        <v/>
      </c>
      <c r="T32" s="296" t="str">
        <f>'6　集計結果＿月ベース（単年度）'!N187</f>
        <v>-</v>
      </c>
      <c r="X32" s="296"/>
      <c r="Y32" s="296"/>
    </row>
    <row r="33" spans="1:25" ht="21" customHeight="1" x14ac:dyDescent="0.2">
      <c r="A33" s="597"/>
      <c r="B33" s="285" t="s">
        <v>444</v>
      </c>
      <c r="C33" s="339" t="str">
        <f t="shared" si="2"/>
        <v/>
      </c>
      <c r="D33" s="339" t="str">
        <f t="shared" si="1"/>
        <v>-</v>
      </c>
      <c r="E33" s="328"/>
      <c r="G33" s="293" t="s">
        <v>444</v>
      </c>
      <c r="H33" s="296" t="str">
        <f>'6　集計結果＿月ベース（単年度）'!K188</f>
        <v/>
      </c>
      <c r="I33" s="296" t="str">
        <f>'6　集計結果＿月ベース（単年度）'!L188</f>
        <v/>
      </c>
      <c r="J33" s="296" t="str">
        <f>'6　集計結果＿月ベース（単年度）'!M188</f>
        <v/>
      </c>
      <c r="K33" s="296" t="str">
        <f>'6　集計結果＿月ベース（単年度）'!B188</f>
        <v/>
      </c>
      <c r="L33" s="296" t="str">
        <f>'6　集計結果＿月ベース（単年度）'!C188</f>
        <v/>
      </c>
      <c r="M33" s="296" t="str">
        <f>'6　集計結果＿月ベース（単年度）'!D188</f>
        <v/>
      </c>
      <c r="N33" s="296" t="str">
        <f>'6　集計結果＿月ベース（単年度）'!E188</f>
        <v/>
      </c>
      <c r="O33" s="296" t="str">
        <f>'6　集計結果＿月ベース（単年度）'!F188</f>
        <v/>
      </c>
      <c r="P33" s="296" t="str">
        <f>'6　集計結果＿月ベース（単年度）'!G188</f>
        <v/>
      </c>
      <c r="Q33" s="296" t="str">
        <f>'6　集計結果＿月ベース（単年度）'!H188</f>
        <v/>
      </c>
      <c r="R33" s="296" t="str">
        <f>'6　集計結果＿月ベース（単年度）'!I188</f>
        <v/>
      </c>
      <c r="S33" s="296" t="str">
        <f>'6　集計結果＿月ベース（単年度）'!J188</f>
        <v/>
      </c>
      <c r="T33" s="296" t="str">
        <f>'6　集計結果＿月ベース（単年度）'!N188</f>
        <v>-</v>
      </c>
      <c r="X33" s="296"/>
      <c r="Y33" s="296"/>
    </row>
    <row r="34" spans="1:25" ht="21" customHeight="1" x14ac:dyDescent="0.2">
      <c r="A34" s="597"/>
      <c r="B34" s="285" t="s">
        <v>445</v>
      </c>
      <c r="C34" s="339" t="str">
        <f t="shared" si="2"/>
        <v/>
      </c>
      <c r="D34" s="339" t="str">
        <f t="shared" si="1"/>
        <v>-</v>
      </c>
      <c r="E34" s="328"/>
      <c r="G34" s="293" t="s">
        <v>445</v>
      </c>
      <c r="H34" s="296" t="str">
        <f>'6　集計結果＿月ベース（単年度）'!K189</f>
        <v/>
      </c>
      <c r="I34" s="296" t="str">
        <f>'6　集計結果＿月ベース（単年度）'!L189</f>
        <v/>
      </c>
      <c r="J34" s="296" t="str">
        <f>'6　集計結果＿月ベース（単年度）'!M189</f>
        <v/>
      </c>
      <c r="K34" s="296" t="str">
        <f>'6　集計結果＿月ベース（単年度）'!B189</f>
        <v/>
      </c>
      <c r="L34" s="296" t="str">
        <f>'6　集計結果＿月ベース（単年度）'!C189</f>
        <v/>
      </c>
      <c r="M34" s="296" t="str">
        <f>'6　集計結果＿月ベース（単年度）'!D189</f>
        <v/>
      </c>
      <c r="N34" s="296" t="str">
        <f>'6　集計結果＿月ベース（単年度）'!E189</f>
        <v/>
      </c>
      <c r="O34" s="296" t="str">
        <f>'6　集計結果＿月ベース（単年度）'!F189</f>
        <v/>
      </c>
      <c r="P34" s="296" t="str">
        <f>'6　集計結果＿月ベース（単年度）'!G189</f>
        <v/>
      </c>
      <c r="Q34" s="296" t="str">
        <f>'6　集計結果＿月ベース（単年度）'!H189</f>
        <v/>
      </c>
      <c r="R34" s="296" t="str">
        <f>'6　集計結果＿月ベース（単年度）'!I189</f>
        <v/>
      </c>
      <c r="S34" s="296" t="str">
        <f>'6　集計結果＿月ベース（単年度）'!J189</f>
        <v/>
      </c>
      <c r="T34" s="296" t="str">
        <f>'6　集計結果＿月ベース（単年度）'!N189</f>
        <v>-</v>
      </c>
      <c r="X34" s="296"/>
      <c r="Y34" s="296"/>
    </row>
    <row r="35" spans="1:25" ht="21" customHeight="1" x14ac:dyDescent="0.2">
      <c r="A35" s="598"/>
      <c r="B35" s="286" t="s">
        <v>279</v>
      </c>
      <c r="C35" s="339" t="str">
        <f t="shared" si="2"/>
        <v/>
      </c>
      <c r="D35" s="339" t="str">
        <f t="shared" si="1"/>
        <v>-</v>
      </c>
      <c r="E35" s="328"/>
      <c r="G35" s="293" t="s">
        <v>278</v>
      </c>
      <c r="H35" s="296" t="str">
        <f>'6　集計結果＿月ベース（単年度）'!K192</f>
        <v/>
      </c>
      <c r="I35" s="296" t="str">
        <f>'6　集計結果＿月ベース（単年度）'!L192</f>
        <v/>
      </c>
      <c r="J35" s="296" t="str">
        <f>'6　集計結果＿月ベース（単年度）'!M192</f>
        <v/>
      </c>
      <c r="K35" s="296" t="str">
        <f>'6　集計結果＿月ベース（単年度）'!B192</f>
        <v/>
      </c>
      <c r="L35" s="296" t="str">
        <f>'6　集計結果＿月ベース（単年度）'!C192</f>
        <v/>
      </c>
      <c r="M35" s="296" t="str">
        <f>'6　集計結果＿月ベース（単年度）'!D192</f>
        <v/>
      </c>
      <c r="N35" s="296" t="str">
        <f>'6　集計結果＿月ベース（単年度）'!E192</f>
        <v/>
      </c>
      <c r="O35" s="296" t="str">
        <f>'6　集計結果＿月ベース（単年度）'!F192</f>
        <v/>
      </c>
      <c r="P35" s="296" t="str">
        <f>'6　集計結果＿月ベース（単年度）'!G192</f>
        <v/>
      </c>
      <c r="Q35" s="296" t="str">
        <f>'6　集計結果＿月ベース（単年度）'!H192</f>
        <v/>
      </c>
      <c r="R35" s="296" t="str">
        <f>'6　集計結果＿月ベース（単年度）'!I192</f>
        <v/>
      </c>
      <c r="S35" s="296" t="str">
        <f>'6　集計結果＿月ベース（単年度）'!J192</f>
        <v/>
      </c>
      <c r="T35" s="296" t="str">
        <f>'6　集計結果＿月ベース（単年度）'!N192</f>
        <v>-</v>
      </c>
      <c r="X35" s="296"/>
      <c r="Y35" s="296"/>
    </row>
    <row r="36" spans="1:25" ht="21" customHeight="1" x14ac:dyDescent="0.2">
      <c r="A36" s="598"/>
      <c r="B36" s="286" t="s">
        <v>277</v>
      </c>
      <c r="C36" s="339" t="str">
        <f t="shared" si="2"/>
        <v/>
      </c>
      <c r="D36" s="339" t="str">
        <f t="shared" si="1"/>
        <v>-</v>
      </c>
      <c r="E36" s="328"/>
      <c r="G36" s="293" t="s">
        <v>276</v>
      </c>
      <c r="H36" s="296" t="str">
        <f>'6　集計結果＿月ベース（単年度）'!K194</f>
        <v/>
      </c>
      <c r="I36" s="296" t="str">
        <f>'6　集計結果＿月ベース（単年度）'!L194</f>
        <v/>
      </c>
      <c r="J36" s="296" t="str">
        <f>'6　集計結果＿月ベース（単年度）'!M194</f>
        <v/>
      </c>
      <c r="K36" s="296" t="str">
        <f>'6　集計結果＿月ベース（単年度）'!B194</f>
        <v/>
      </c>
      <c r="L36" s="296" t="str">
        <f>'6　集計結果＿月ベース（単年度）'!C194</f>
        <v/>
      </c>
      <c r="M36" s="296" t="str">
        <f>'6　集計結果＿月ベース（単年度）'!D194</f>
        <v/>
      </c>
      <c r="N36" s="296" t="str">
        <f>'6　集計結果＿月ベース（単年度）'!E194</f>
        <v/>
      </c>
      <c r="O36" s="296" t="str">
        <f>'6　集計結果＿月ベース（単年度）'!F194</f>
        <v/>
      </c>
      <c r="P36" s="296" t="str">
        <f>'6　集計結果＿月ベース（単年度）'!G194</f>
        <v/>
      </c>
      <c r="Q36" s="296" t="str">
        <f>'6　集計結果＿月ベース（単年度）'!H194</f>
        <v/>
      </c>
      <c r="R36" s="296" t="str">
        <f>'6　集計結果＿月ベース（単年度）'!I194</f>
        <v/>
      </c>
      <c r="S36" s="296" t="str">
        <f>'6　集計結果＿月ベース（単年度）'!J194</f>
        <v/>
      </c>
      <c r="T36" s="296" t="str">
        <f>'6　集計結果＿月ベース（単年度）'!N194</f>
        <v>-</v>
      </c>
      <c r="X36" s="296"/>
      <c r="Y36" s="296"/>
    </row>
    <row r="37" spans="1:25" ht="21" customHeight="1" x14ac:dyDescent="0.2">
      <c r="A37" s="599"/>
      <c r="B37" s="287" t="s">
        <v>446</v>
      </c>
      <c r="C37" s="340" t="str">
        <f t="shared" si="2"/>
        <v/>
      </c>
      <c r="D37" s="340" t="str">
        <f t="shared" si="1"/>
        <v>-</v>
      </c>
      <c r="E37" s="332"/>
      <c r="G37" s="293" t="s">
        <v>447</v>
      </c>
      <c r="H37" s="296" t="str">
        <f>'6　集計結果＿月ベース（単年度）'!K195</f>
        <v/>
      </c>
      <c r="I37" s="296" t="str">
        <f>'6　集計結果＿月ベース（単年度）'!L195</f>
        <v/>
      </c>
      <c r="J37" s="296" t="str">
        <f>'6　集計結果＿月ベース（単年度）'!M195</f>
        <v/>
      </c>
      <c r="K37" s="296" t="str">
        <f>'6　集計結果＿月ベース（単年度）'!B195</f>
        <v/>
      </c>
      <c r="L37" s="296" t="str">
        <f>'6　集計結果＿月ベース（単年度）'!C195</f>
        <v/>
      </c>
      <c r="M37" s="296" t="str">
        <f>'6　集計結果＿月ベース（単年度）'!D195</f>
        <v/>
      </c>
      <c r="N37" s="296" t="str">
        <f>'6　集計結果＿月ベース（単年度）'!E195</f>
        <v/>
      </c>
      <c r="O37" s="296" t="str">
        <f>'6　集計結果＿月ベース（単年度）'!F195</f>
        <v/>
      </c>
      <c r="P37" s="296" t="str">
        <f>'6　集計結果＿月ベース（単年度）'!G195</f>
        <v/>
      </c>
      <c r="Q37" s="296" t="str">
        <f>'6　集計結果＿月ベース（単年度）'!H195</f>
        <v/>
      </c>
      <c r="R37" s="296" t="str">
        <f>'6　集計結果＿月ベース（単年度）'!I195</f>
        <v/>
      </c>
      <c r="S37" s="296" t="str">
        <f>'6　集計結果＿月ベース（単年度）'!J195</f>
        <v/>
      </c>
      <c r="T37" s="296" t="str">
        <f>'6　集計結果＿月ベース（単年度）'!N195</f>
        <v>-</v>
      </c>
      <c r="X37" s="296"/>
      <c r="Y37" s="296"/>
    </row>
    <row r="38" spans="1:25" ht="13.5" customHeight="1" x14ac:dyDescent="0.2">
      <c r="A38" s="399" t="s">
        <v>439</v>
      </c>
      <c r="C38" s="292"/>
      <c r="P38" s="296"/>
    </row>
    <row r="39" spans="1:25" ht="13.5" customHeight="1" x14ac:dyDescent="0.2">
      <c r="A39" s="399" t="s">
        <v>440</v>
      </c>
      <c r="C39" s="292"/>
      <c r="P39" s="296"/>
    </row>
    <row r="40" spans="1:25" ht="13.5" customHeight="1" x14ac:dyDescent="0.2">
      <c r="A40" s="400" t="s">
        <v>441</v>
      </c>
      <c r="B40" s="401"/>
      <c r="C40" s="401"/>
      <c r="D40" s="401"/>
      <c r="E40" s="401"/>
    </row>
    <row r="41" spans="1:25" ht="13.5" customHeight="1" x14ac:dyDescent="0.2">
      <c r="A41" s="400" t="s">
        <v>442</v>
      </c>
      <c r="B41" s="401"/>
      <c r="C41" s="401"/>
      <c r="D41" s="401"/>
      <c r="E41" s="401"/>
    </row>
    <row r="42" spans="1:25" ht="13.5" customHeight="1" x14ac:dyDescent="0.2">
      <c r="A42" s="400" t="s">
        <v>443</v>
      </c>
      <c r="B42" s="401"/>
      <c r="C42" s="401"/>
      <c r="D42" s="401"/>
      <c r="E42" s="401"/>
    </row>
    <row r="43" spans="1:25" ht="29.25" customHeight="1" x14ac:dyDescent="0.2">
      <c r="A43" s="39"/>
      <c r="C43" s="292"/>
      <c r="K43" s="292" t="s">
        <v>220</v>
      </c>
      <c r="L43" s="292" t="s">
        <v>221</v>
      </c>
      <c r="M43" s="292">
        <v>4</v>
      </c>
    </row>
    <row r="44" spans="1:25" ht="29.25" customHeight="1" x14ac:dyDescent="0.2">
      <c r="C44" s="292"/>
      <c r="D44" s="300"/>
      <c r="F44" s="129"/>
      <c r="G44" s="129"/>
      <c r="H44" s="129"/>
      <c r="I44" s="129"/>
      <c r="J44" s="129"/>
      <c r="K44" s="292" t="s">
        <v>308</v>
      </c>
      <c r="M44" s="292">
        <v>5</v>
      </c>
    </row>
    <row r="45" spans="1:25" ht="29.25" customHeight="1" x14ac:dyDescent="0.2">
      <c r="D45" s="300"/>
      <c r="F45" s="129"/>
      <c r="G45" s="129"/>
      <c r="H45" s="129"/>
      <c r="I45" s="129"/>
      <c r="J45" s="129"/>
      <c r="K45" s="129" t="s">
        <v>227</v>
      </c>
      <c r="M45" s="292">
        <v>6</v>
      </c>
    </row>
    <row r="46" spans="1:25" ht="27.75" customHeight="1" x14ac:dyDescent="0.2">
      <c r="D46" s="300"/>
      <c r="F46" s="129"/>
      <c r="G46" s="129"/>
      <c r="H46" s="129"/>
      <c r="I46" s="129"/>
      <c r="J46" s="129"/>
      <c r="K46" s="129" t="s">
        <v>228</v>
      </c>
      <c r="M46" s="292">
        <v>7</v>
      </c>
    </row>
    <row r="47" spans="1:25" ht="29.25" customHeight="1" x14ac:dyDescent="0.2">
      <c r="K47" s="129" t="s">
        <v>189</v>
      </c>
      <c r="M47" s="292">
        <v>8</v>
      </c>
    </row>
    <row r="48" spans="1:25" ht="29.25" customHeight="1" x14ac:dyDescent="0.2">
      <c r="M48" s="292">
        <v>9</v>
      </c>
    </row>
    <row r="49" spans="13:13" ht="29.25" customHeight="1" x14ac:dyDescent="0.2">
      <c r="M49" s="292">
        <v>10</v>
      </c>
    </row>
    <row r="50" spans="13:13" ht="29.25" customHeight="1" x14ac:dyDescent="0.2">
      <c r="M50" s="292">
        <v>11</v>
      </c>
    </row>
    <row r="51" spans="13:13" ht="29.25" customHeight="1" x14ac:dyDescent="0.2">
      <c r="M51" s="292">
        <v>12</v>
      </c>
    </row>
    <row r="52" spans="13:13" ht="29.25" customHeight="1" x14ac:dyDescent="0.2">
      <c r="M52" s="292">
        <v>1</v>
      </c>
    </row>
    <row r="53" spans="13:13" ht="29.25" customHeight="1" x14ac:dyDescent="0.2">
      <c r="M53" s="292">
        <v>2</v>
      </c>
    </row>
    <row r="54" spans="13:13" ht="29.25" customHeight="1" x14ac:dyDescent="0.2">
      <c r="M54" s="292">
        <v>3</v>
      </c>
    </row>
    <row r="55" spans="13:13" ht="12" customHeight="1" x14ac:dyDescent="0.2">
      <c r="M55" s="299"/>
    </row>
    <row r="56" spans="13:13" ht="12" customHeight="1" x14ac:dyDescent="0.2">
      <c r="M56" s="299"/>
    </row>
    <row r="57" spans="13:13" ht="12" customHeight="1" x14ac:dyDescent="0.2">
      <c r="M57" s="299"/>
    </row>
    <row r="58" spans="13:13" ht="12" customHeight="1" x14ac:dyDescent="0.2">
      <c r="M58" s="299"/>
    </row>
    <row r="59" spans="13:13" ht="12" customHeight="1" x14ac:dyDescent="0.2">
      <c r="M59" s="299"/>
    </row>
    <row r="60" spans="13:13" ht="12" customHeight="1" x14ac:dyDescent="0.2">
      <c r="M60" s="299"/>
    </row>
    <row r="61" spans="13:13" ht="12" customHeight="1" x14ac:dyDescent="0.2">
      <c r="M61" s="299"/>
    </row>
    <row r="62" spans="13:13" ht="12" customHeight="1" x14ac:dyDescent="0.2">
      <c r="M62" s="299"/>
    </row>
  </sheetData>
  <sheetProtection password="CAEB" sheet="1" objects="1" scenarios="1" formatCells="0"/>
  <mergeCells count="15">
    <mergeCell ref="A1:B1"/>
    <mergeCell ref="A14:B14"/>
    <mergeCell ref="A15:B15"/>
    <mergeCell ref="A17:A22"/>
    <mergeCell ref="A23:A28"/>
    <mergeCell ref="A16:B16"/>
    <mergeCell ref="A29:A37"/>
    <mergeCell ref="A11:B11"/>
    <mergeCell ref="A12:B12"/>
    <mergeCell ref="A13:B13"/>
    <mergeCell ref="A6:B6"/>
    <mergeCell ref="A7:B7"/>
    <mergeCell ref="A8:B8"/>
    <mergeCell ref="A9:B9"/>
    <mergeCell ref="A10:B10"/>
  </mergeCells>
  <phoneticPr fontId="1"/>
  <dataValidations count="1">
    <dataValidation type="list" allowBlank="1" showInputMessage="1" showErrorMessage="1" sqref="C7" xr:uid="{00000000-0002-0000-1100-000000000000}">
      <formula1>$M$43:$M$55</formula1>
    </dataValidation>
  </dataValidations>
  <hyperlinks>
    <hyperlink ref="G1:N1" location="目次!A1" display="目次に戻る" xr:uid="{00000000-0004-0000-1100-000000000000}"/>
    <hyperlink ref="A1:B1" location="目次!A1" display="目次に戻る" xr:uid="{00000000-0004-0000-1100-000001000000}"/>
  </hyperlinks>
  <printOptions horizontalCentered="1" verticalCentered="1"/>
  <pageMargins left="0.23622047244094491" right="0.23622047244094491" top="0.74803149606299213" bottom="0.74803149606299213" header="0.31496062992125984" footer="0.31496062992125984"/>
  <pageSetup paperSize="9" orientation="portrait" verticalDpi="0" r:id="rId1"/>
  <headerFooter>
    <oddHeader>&amp;R&amp;A</oddHeader>
    <oddFooter>&amp;R訪問介護事業所　&amp;P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dimension ref="A1:B54"/>
  <sheetViews>
    <sheetView topLeftCell="A25" zoomScale="75" zoomScaleNormal="75" zoomScaleSheetLayoutView="100" workbookViewId="0">
      <selection activeCell="B16" sqref="B16"/>
    </sheetView>
  </sheetViews>
  <sheetFormatPr defaultColWidth="10.109375" defaultRowHeight="19.5" customHeight="1" x14ac:dyDescent="0.2"/>
  <cols>
    <col min="1" max="1" width="25.88671875" style="223" customWidth="1"/>
    <col min="2" max="2" width="102" style="443" customWidth="1"/>
    <col min="3" max="16384" width="10.109375" style="223"/>
  </cols>
  <sheetData>
    <row r="1" spans="1:2" ht="19.5" customHeight="1" x14ac:dyDescent="0.2">
      <c r="A1" s="222" t="s">
        <v>233</v>
      </c>
    </row>
    <row r="2" spans="1:2" ht="49.5" customHeight="1" x14ac:dyDescent="0.2">
      <c r="A2" s="106" t="s">
        <v>497</v>
      </c>
      <c r="B2" s="426" t="s">
        <v>513</v>
      </c>
    </row>
    <row r="3" spans="1:2" ht="34.5" customHeight="1" x14ac:dyDescent="0.2">
      <c r="A3" s="392" t="s">
        <v>384</v>
      </c>
      <c r="B3" s="106" t="s">
        <v>504</v>
      </c>
    </row>
    <row r="4" spans="1:2" ht="24.75" customHeight="1" x14ac:dyDescent="0.2">
      <c r="A4" s="106" t="s">
        <v>383</v>
      </c>
      <c r="B4" s="106" t="s">
        <v>195</v>
      </c>
    </row>
    <row r="5" spans="1:2" ht="19.5" customHeight="1" x14ac:dyDescent="0.2">
      <c r="A5" s="106" t="s">
        <v>150</v>
      </c>
      <c r="B5" s="106" t="s">
        <v>335</v>
      </c>
    </row>
    <row r="6" spans="1:2" ht="8.25" customHeight="1" x14ac:dyDescent="0.2"/>
    <row r="7" spans="1:2" ht="19.5" customHeight="1" x14ac:dyDescent="0.2">
      <c r="A7" s="224" t="s">
        <v>238</v>
      </c>
      <c r="B7" s="443" t="s">
        <v>244</v>
      </c>
    </row>
    <row r="8" spans="1:2" ht="19.5" customHeight="1" x14ac:dyDescent="0.2">
      <c r="A8" s="420"/>
      <c r="B8" s="443" t="s">
        <v>499</v>
      </c>
    </row>
    <row r="9" spans="1:2" ht="19.5" customHeight="1" x14ac:dyDescent="0.2">
      <c r="A9" s="106" t="s">
        <v>123</v>
      </c>
      <c r="B9" s="106" t="s">
        <v>500</v>
      </c>
    </row>
    <row r="10" spans="1:2" ht="19.5" customHeight="1" x14ac:dyDescent="0.2">
      <c r="A10" s="106" t="s">
        <v>124</v>
      </c>
      <c r="B10" s="106" t="s">
        <v>529</v>
      </c>
    </row>
    <row r="11" spans="1:2" ht="19.5" customHeight="1" x14ac:dyDescent="0.2">
      <c r="A11" s="106" t="s">
        <v>120</v>
      </c>
      <c r="B11" s="106" t="s">
        <v>194</v>
      </c>
    </row>
    <row r="12" spans="1:2" ht="19.5" customHeight="1" x14ac:dyDescent="0.2">
      <c r="A12" s="106" t="s">
        <v>76</v>
      </c>
      <c r="B12" s="106" t="s">
        <v>490</v>
      </c>
    </row>
    <row r="13" spans="1:2" ht="19.5" customHeight="1" x14ac:dyDescent="0.2">
      <c r="A13" s="121" t="s">
        <v>86</v>
      </c>
      <c r="B13" s="106" t="s">
        <v>125</v>
      </c>
    </row>
    <row r="14" spans="1:2" ht="19.5" customHeight="1" x14ac:dyDescent="0.2">
      <c r="A14" s="121" t="s">
        <v>76</v>
      </c>
      <c r="B14" s="106" t="s">
        <v>490</v>
      </c>
    </row>
    <row r="15" spans="1:2" ht="19.5" customHeight="1" x14ac:dyDescent="0.2">
      <c r="A15" s="121" t="s">
        <v>77</v>
      </c>
      <c r="B15" s="106" t="s">
        <v>126</v>
      </c>
    </row>
    <row r="16" spans="1:2" ht="6.75" customHeight="1" x14ac:dyDescent="0.2"/>
    <row r="17" spans="1:2" ht="19.5" customHeight="1" x14ac:dyDescent="0.2">
      <c r="A17" s="420" t="s">
        <v>501</v>
      </c>
      <c r="B17" s="443" t="s">
        <v>245</v>
      </c>
    </row>
    <row r="18" spans="1:2" ht="19.5" customHeight="1" x14ac:dyDescent="0.2">
      <c r="B18" s="443" t="s">
        <v>246</v>
      </c>
    </row>
    <row r="19" spans="1:2" ht="19.5" customHeight="1" x14ac:dyDescent="0.2">
      <c r="A19" s="106" t="s">
        <v>123</v>
      </c>
      <c r="B19" s="106" t="s">
        <v>500</v>
      </c>
    </row>
    <row r="20" spans="1:2" ht="19.5" customHeight="1" x14ac:dyDescent="0.2">
      <c r="A20" s="106" t="s">
        <v>124</v>
      </c>
      <c r="B20" s="106" t="s">
        <v>529</v>
      </c>
    </row>
    <row r="21" spans="1:2" ht="19.5" customHeight="1" x14ac:dyDescent="0.2">
      <c r="A21" s="106" t="s">
        <v>120</v>
      </c>
      <c r="B21" s="106" t="s">
        <v>194</v>
      </c>
    </row>
    <row r="22" spans="1:2" ht="19.5" customHeight="1" x14ac:dyDescent="0.2">
      <c r="A22" s="106" t="s">
        <v>76</v>
      </c>
      <c r="B22" s="106" t="s">
        <v>490</v>
      </c>
    </row>
    <row r="23" spans="1:2" ht="19.5" customHeight="1" x14ac:dyDescent="0.2">
      <c r="A23" s="121" t="s">
        <v>86</v>
      </c>
      <c r="B23" s="106" t="s">
        <v>125</v>
      </c>
    </row>
    <row r="24" spans="1:2" ht="19.5" customHeight="1" x14ac:dyDescent="0.2">
      <c r="A24" s="121" t="s">
        <v>76</v>
      </c>
      <c r="B24" s="106" t="s">
        <v>490</v>
      </c>
    </row>
    <row r="25" spans="1:2" ht="19.5" customHeight="1" x14ac:dyDescent="0.2">
      <c r="A25" s="121" t="s">
        <v>77</v>
      </c>
      <c r="B25" s="106" t="s">
        <v>126</v>
      </c>
    </row>
    <row r="26" spans="1:2" ht="19.5" hidden="1" customHeight="1" x14ac:dyDescent="0.2"/>
    <row r="27" spans="1:2" ht="19.5" hidden="1" customHeight="1" x14ac:dyDescent="0.2"/>
    <row r="28" spans="1:2" ht="21" customHeight="1" x14ac:dyDescent="0.2">
      <c r="A28" s="224" t="s">
        <v>248</v>
      </c>
      <c r="B28" s="443" t="s">
        <v>249</v>
      </c>
    </row>
    <row r="29" spans="1:2" ht="21" customHeight="1" x14ac:dyDescent="0.2">
      <c r="B29" s="443" t="s">
        <v>502</v>
      </c>
    </row>
    <row r="30" spans="1:2" ht="21" customHeight="1" x14ac:dyDescent="0.2">
      <c r="A30" s="223" t="s">
        <v>117</v>
      </c>
      <c r="B30" s="68" t="s">
        <v>133</v>
      </c>
    </row>
    <row r="31" spans="1:2" ht="19.5" customHeight="1" x14ac:dyDescent="0.2">
      <c r="A31" s="223" t="s">
        <v>118</v>
      </c>
      <c r="B31" s="68" t="s">
        <v>134</v>
      </c>
    </row>
    <row r="32" spans="1:2" ht="19.5" customHeight="1" x14ac:dyDescent="0.2">
      <c r="A32" s="223" t="s">
        <v>119</v>
      </c>
      <c r="B32" s="39" t="s">
        <v>135</v>
      </c>
    </row>
    <row r="33" spans="1:2" ht="19.5" customHeight="1" x14ac:dyDescent="0.2">
      <c r="A33" s="223" t="s">
        <v>247</v>
      </c>
      <c r="B33" s="39" t="s">
        <v>496</v>
      </c>
    </row>
    <row r="34" spans="1:2" ht="19.5" customHeight="1" x14ac:dyDescent="0.2">
      <c r="A34" s="223" t="s">
        <v>174</v>
      </c>
      <c r="B34" s="39" t="s">
        <v>175</v>
      </c>
    </row>
    <row r="35" spans="1:2" ht="9" customHeight="1" x14ac:dyDescent="0.2"/>
    <row r="36" spans="1:2" ht="61.5" customHeight="1" x14ac:dyDescent="0.2">
      <c r="A36" s="353" t="s">
        <v>251</v>
      </c>
      <c r="B36" s="426" t="s">
        <v>510</v>
      </c>
    </row>
    <row r="37" spans="1:2" ht="47.25" customHeight="1" x14ac:dyDescent="0.2">
      <c r="B37" s="426" t="s">
        <v>491</v>
      </c>
    </row>
    <row r="38" spans="1:2" ht="67.5" customHeight="1" x14ac:dyDescent="0.2">
      <c r="B38" s="426" t="s">
        <v>530</v>
      </c>
    </row>
    <row r="39" spans="1:2" ht="17.25" customHeight="1" x14ac:dyDescent="0.2">
      <c r="A39" s="223" t="s">
        <v>309</v>
      </c>
      <c r="B39" s="425" t="s">
        <v>139</v>
      </c>
    </row>
    <row r="40" spans="1:2" ht="17.25" customHeight="1" x14ac:dyDescent="0.2">
      <c r="A40" s="223" t="s">
        <v>334</v>
      </c>
      <c r="B40" s="425" t="s">
        <v>492</v>
      </c>
    </row>
    <row r="41" spans="1:2" s="355" customFormat="1" ht="17.25" customHeight="1" x14ac:dyDescent="0.2">
      <c r="A41" s="223" t="s">
        <v>317</v>
      </c>
      <c r="B41" s="425" t="s">
        <v>493</v>
      </c>
    </row>
    <row r="42" spans="1:2" ht="17.25" customHeight="1" x14ac:dyDescent="0.2">
      <c r="A42" s="223" t="s">
        <v>304</v>
      </c>
      <c r="B42" s="425" t="s">
        <v>140</v>
      </c>
    </row>
    <row r="43" spans="1:2" ht="17.25" customHeight="1" x14ac:dyDescent="0.2">
      <c r="A43" s="223" t="s">
        <v>312</v>
      </c>
      <c r="B43" s="425" t="s">
        <v>531</v>
      </c>
    </row>
    <row r="44" spans="1:2" ht="17.25" customHeight="1" x14ac:dyDescent="0.2">
      <c r="A44" s="223" t="s">
        <v>311</v>
      </c>
      <c r="B44" s="425" t="s">
        <v>503</v>
      </c>
    </row>
    <row r="45" spans="1:2" ht="17.25" customHeight="1" x14ac:dyDescent="0.2">
      <c r="A45" s="223" t="s">
        <v>313</v>
      </c>
      <c r="B45" s="425" t="s">
        <v>250</v>
      </c>
    </row>
    <row r="46" spans="1:2" ht="17.25" customHeight="1" x14ac:dyDescent="0.2">
      <c r="A46" s="223" t="s">
        <v>314</v>
      </c>
      <c r="B46" s="425" t="s">
        <v>154</v>
      </c>
    </row>
    <row r="47" spans="1:2" ht="17.25" customHeight="1" x14ac:dyDescent="0.2">
      <c r="A47" s="223" t="s">
        <v>304</v>
      </c>
      <c r="B47" s="425" t="s">
        <v>494</v>
      </c>
    </row>
    <row r="49" spans="1:2" ht="63" customHeight="1" x14ac:dyDescent="0.2">
      <c r="A49" s="354" t="s">
        <v>252</v>
      </c>
      <c r="B49" s="444" t="s">
        <v>511</v>
      </c>
    </row>
    <row r="50" spans="1:2" ht="51.75" customHeight="1" x14ac:dyDescent="0.2">
      <c r="B50" s="426" t="s">
        <v>512</v>
      </c>
    </row>
    <row r="51" spans="1:2" s="425" customFormat="1" ht="63" customHeight="1" x14ac:dyDescent="0.2">
      <c r="B51" s="426" t="s">
        <v>530</v>
      </c>
    </row>
    <row r="52" spans="1:2" ht="19.5" customHeight="1" x14ac:dyDescent="0.2">
      <c r="A52" s="226" t="s">
        <v>326</v>
      </c>
      <c r="B52" s="49" t="s">
        <v>516</v>
      </c>
    </row>
    <row r="53" spans="1:2" ht="19.5" customHeight="1" x14ac:dyDescent="0.2">
      <c r="A53" s="226" t="s">
        <v>515</v>
      </c>
      <c r="B53" s="49" t="s">
        <v>517</v>
      </c>
    </row>
    <row r="54" spans="1:2" ht="19.5" customHeight="1" x14ac:dyDescent="0.2">
      <c r="A54" s="223" t="s">
        <v>301</v>
      </c>
      <c r="B54" s="443" t="s">
        <v>302</v>
      </c>
    </row>
  </sheetData>
  <sheetProtection password="CAEB" sheet="1" objects="1" scenarios="1" formatCells="0"/>
  <phoneticPr fontId="1"/>
  <hyperlinks>
    <hyperlink ref="A1" location="目標値入力シート!A1" display="目標値入力シートに戻る" xr:uid="{00000000-0004-0000-1200-000000000000}"/>
    <hyperlink ref="A7" location="'1　基本情報＿利用者'!A1" display="基本情報＿利用者に戻る" xr:uid="{00000000-0004-0000-1200-000001000000}"/>
    <hyperlink ref="A28" location="'3　基本情報＿職員'!A1" display="基本情報＿職員に戻る" xr:uid="{00000000-0004-0000-1200-000002000000}"/>
    <hyperlink ref="A36" location="'4　基本情報＿収入'!A1" display="基本情報＿収入に戻る" xr:uid="{00000000-0004-0000-1200-000003000000}"/>
    <hyperlink ref="A49" location="'5　基本情報＿支出'!A1" display="基本情報＿支出に戻る" xr:uid="{00000000-0004-0000-1200-000004000000}"/>
    <hyperlink ref="A17" location="'2　基本情報＿サービス回数'!A1" display="基本情報＿サービス回数に戻る" xr:uid="{00000000-0004-0000-1200-000005000000}"/>
  </hyperlinks>
  <pageMargins left="0.70866141732283472" right="0.70866141732283472" top="0.74803149606299213" bottom="0.74803149606299213" header="0.31496062992125984" footer="0.31496062992125984"/>
  <pageSetup paperSize="9" orientation="landscape" verticalDpi="0" r:id="rId1"/>
  <headerFooter>
    <oddHeader>&amp;R&amp;A</oddHeader>
    <oddFooter>&amp;R訪問介護事業所　　&amp;P</oddFooter>
  </headerFooter>
  <rowBreaks count="2" manualBreakCount="2">
    <brk id="25" max="1" man="1"/>
    <brk id="47"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S43"/>
  <sheetViews>
    <sheetView tabSelected="1" zoomScale="75" zoomScaleNormal="75" zoomScaleSheetLayoutView="75" workbookViewId="0">
      <selection activeCell="O2" sqref="O2"/>
    </sheetView>
  </sheetViews>
  <sheetFormatPr defaultColWidth="8.88671875" defaultRowHeight="34.5" customHeight="1" x14ac:dyDescent="0.2"/>
  <cols>
    <col min="1" max="1" width="8.88671875" style="356" customWidth="1"/>
    <col min="2" max="14" width="8.88671875" style="356"/>
    <col min="15" max="16" width="8.88671875" style="357"/>
    <col min="17" max="17" width="9.44140625" style="357" hidden="1" customWidth="1"/>
    <col min="18" max="18" width="9.44140625" style="358" hidden="1" customWidth="1"/>
    <col min="19" max="19" width="9.44140625" style="357" hidden="1" customWidth="1"/>
    <col min="20" max="20" width="0" style="357" hidden="1" customWidth="1"/>
    <col min="21" max="16384" width="8.88671875" style="357"/>
  </cols>
  <sheetData>
    <row r="1" spans="1:19" ht="33.75" customHeight="1" x14ac:dyDescent="0.2">
      <c r="A1" s="477" t="s">
        <v>167</v>
      </c>
      <c r="B1" s="478"/>
      <c r="C1" s="478"/>
      <c r="D1" s="479"/>
      <c r="O1" s="356"/>
    </row>
    <row r="2" spans="1:19" ht="48" customHeight="1" x14ac:dyDescent="0.2">
      <c r="A2" s="480"/>
      <c r="B2" s="481"/>
      <c r="C2" s="481"/>
      <c r="D2" s="482"/>
      <c r="E2" s="359"/>
      <c r="F2" s="359"/>
      <c r="G2" s="360"/>
      <c r="H2" s="473" t="s">
        <v>180</v>
      </c>
      <c r="I2" s="474"/>
      <c r="J2" s="474"/>
      <c r="K2" s="474"/>
      <c r="L2" s="474"/>
      <c r="M2" s="475"/>
      <c r="O2" s="356"/>
      <c r="P2" s="356"/>
      <c r="R2" s="357"/>
      <c r="S2" s="358"/>
    </row>
    <row r="3" spans="1:19" ht="14.25" customHeight="1" x14ac:dyDescent="0.2">
      <c r="R3" s="361"/>
    </row>
    <row r="4" spans="1:19" ht="52.5" customHeight="1" x14ac:dyDescent="0.2">
      <c r="G4" s="357"/>
      <c r="I4" s="362" t="s">
        <v>534</v>
      </c>
      <c r="J4" s="424">
        <v>4</v>
      </c>
      <c r="K4" s="363" t="s">
        <v>37</v>
      </c>
      <c r="L4" s="357"/>
      <c r="M4" s="364"/>
      <c r="N4" s="365" t="s">
        <v>36</v>
      </c>
      <c r="R4" s="361"/>
    </row>
    <row r="5" spans="1:19" ht="34.5" customHeight="1" x14ac:dyDescent="0.2">
      <c r="A5" s="357"/>
      <c r="B5" s="366" t="s">
        <v>156</v>
      </c>
      <c r="C5" s="357"/>
      <c r="D5" s="357"/>
      <c r="E5" s="357"/>
      <c r="G5" s="367"/>
      <c r="H5" s="367"/>
      <c r="I5" s="367"/>
      <c r="J5" s="367"/>
      <c r="K5" s="367"/>
      <c r="L5" s="367"/>
      <c r="M5" s="368"/>
      <c r="R5" s="361"/>
    </row>
    <row r="6" spans="1:19" ht="44.25" customHeight="1" x14ac:dyDescent="0.2">
      <c r="A6" s="357"/>
      <c r="B6" s="459" t="s">
        <v>39</v>
      </c>
      <c r="C6" s="460"/>
      <c r="D6" s="461"/>
      <c r="E6" s="462" t="s">
        <v>528</v>
      </c>
      <c r="F6" s="463"/>
      <c r="G6" s="463"/>
      <c r="H6" s="463"/>
      <c r="I6" s="463"/>
      <c r="J6" s="463"/>
      <c r="K6" s="463"/>
      <c r="L6" s="463"/>
      <c r="M6" s="464"/>
      <c r="R6" s="361"/>
    </row>
    <row r="7" spans="1:19" ht="44.25" customHeight="1" x14ac:dyDescent="0.2">
      <c r="A7" s="357"/>
      <c r="B7" s="459" t="s">
        <v>40</v>
      </c>
      <c r="C7" s="460"/>
      <c r="D7" s="461"/>
      <c r="E7" s="462" t="s">
        <v>54</v>
      </c>
      <c r="F7" s="476"/>
      <c r="G7" s="476"/>
      <c r="H7" s="374" t="s">
        <v>35</v>
      </c>
      <c r="I7" s="375"/>
      <c r="J7" s="375"/>
      <c r="K7" s="374"/>
      <c r="L7" s="374"/>
      <c r="M7" s="376"/>
      <c r="R7" s="361"/>
    </row>
    <row r="8" spans="1:19" ht="44.25" customHeight="1" x14ac:dyDescent="0.2">
      <c r="A8" s="357"/>
      <c r="B8" s="459" t="s">
        <v>41</v>
      </c>
      <c r="C8" s="460"/>
      <c r="D8" s="461"/>
      <c r="E8" s="462" t="s">
        <v>158</v>
      </c>
      <c r="F8" s="463"/>
      <c r="G8" s="464"/>
      <c r="H8" s="369" t="s">
        <v>42</v>
      </c>
      <c r="I8" s="370"/>
      <c r="J8" s="462" t="s">
        <v>54</v>
      </c>
      <c r="K8" s="465"/>
      <c r="L8" s="465"/>
      <c r="M8" s="466"/>
      <c r="R8" s="361"/>
    </row>
    <row r="9" spans="1:19" ht="44.25" customHeight="1" x14ac:dyDescent="0.2">
      <c r="A9" s="357"/>
      <c r="B9" s="459" t="s">
        <v>43</v>
      </c>
      <c r="C9" s="460"/>
      <c r="D9" s="461"/>
      <c r="E9" s="462" t="s">
        <v>55</v>
      </c>
      <c r="F9" s="463"/>
      <c r="G9" s="463"/>
      <c r="H9" s="463"/>
      <c r="I9" s="463"/>
      <c r="J9" s="463"/>
      <c r="K9" s="463"/>
      <c r="L9" s="463"/>
      <c r="M9" s="464"/>
      <c r="R9" s="361"/>
    </row>
    <row r="10" spans="1:19" ht="44.25" customHeight="1" x14ac:dyDescent="0.2">
      <c r="A10" s="357"/>
      <c r="B10" s="459" t="s">
        <v>44</v>
      </c>
      <c r="C10" s="460"/>
      <c r="D10" s="461"/>
      <c r="E10" s="462" t="s">
        <v>38</v>
      </c>
      <c r="F10" s="463"/>
      <c r="G10" s="464"/>
      <c r="H10" s="369" t="s">
        <v>45</v>
      </c>
      <c r="I10" s="370"/>
      <c r="J10" s="467"/>
      <c r="K10" s="468"/>
      <c r="L10" s="468"/>
      <c r="M10" s="469"/>
      <c r="O10" s="356"/>
      <c r="R10" s="361"/>
    </row>
    <row r="11" spans="1:19" ht="40.5" customHeight="1" x14ac:dyDescent="0.2">
      <c r="A11" s="357"/>
      <c r="B11" s="457" t="s">
        <v>166</v>
      </c>
      <c r="C11" s="458"/>
      <c r="D11" s="458"/>
      <c r="E11" s="371"/>
      <c r="F11" s="372" t="s">
        <v>231</v>
      </c>
      <c r="G11" s="372"/>
      <c r="H11" s="372"/>
      <c r="I11" s="372" t="s">
        <v>173</v>
      </c>
      <c r="J11" s="372"/>
      <c r="K11" s="470"/>
      <c r="L11" s="471"/>
      <c r="M11" s="472"/>
      <c r="R11" s="361"/>
      <c r="S11" s="423">
        <v>2</v>
      </c>
    </row>
    <row r="12" spans="1:19" s="360" customFormat="1" ht="45" customHeight="1" x14ac:dyDescent="0.2">
      <c r="A12" s="373"/>
      <c r="B12" s="373"/>
      <c r="C12" s="373"/>
      <c r="D12" s="373"/>
      <c r="E12" s="373"/>
      <c r="F12" s="373"/>
      <c r="Q12" s="361"/>
    </row>
    <row r="13" spans="1:19" ht="34.5" customHeight="1" x14ac:dyDescent="0.2">
      <c r="R13" s="361"/>
    </row>
    <row r="14" spans="1:19" ht="34.5" customHeight="1" x14ac:dyDescent="0.2">
      <c r="R14" s="361"/>
    </row>
    <row r="15" spans="1:19" ht="34.5" customHeight="1" x14ac:dyDescent="0.2">
      <c r="R15" s="361"/>
    </row>
    <row r="16" spans="1:19" ht="34.5" customHeight="1" x14ac:dyDescent="0.2">
      <c r="R16" s="361"/>
    </row>
    <row r="17" spans="18:18" ht="34.5" customHeight="1" x14ac:dyDescent="0.2">
      <c r="R17" s="361"/>
    </row>
    <row r="18" spans="18:18" ht="34.5" customHeight="1" x14ac:dyDescent="0.2">
      <c r="R18" s="361"/>
    </row>
    <row r="19" spans="18:18" ht="34.5" customHeight="1" x14ac:dyDescent="0.2">
      <c r="R19" s="361"/>
    </row>
    <row r="20" spans="18:18" ht="34.5" customHeight="1" x14ac:dyDescent="0.2">
      <c r="R20" s="361"/>
    </row>
    <row r="21" spans="18:18" ht="34.5" customHeight="1" x14ac:dyDescent="0.2">
      <c r="R21" s="361"/>
    </row>
    <row r="22" spans="18:18" ht="34.5" customHeight="1" x14ac:dyDescent="0.2">
      <c r="R22" s="361"/>
    </row>
    <row r="23" spans="18:18" ht="34.5" customHeight="1" x14ac:dyDescent="0.2">
      <c r="R23" s="361"/>
    </row>
    <row r="24" spans="18:18" ht="34.5" customHeight="1" x14ac:dyDescent="0.2">
      <c r="R24" s="361"/>
    </row>
    <row r="25" spans="18:18" ht="34.5" customHeight="1" x14ac:dyDescent="0.2">
      <c r="R25" s="361"/>
    </row>
    <row r="26" spans="18:18" ht="34.5" customHeight="1" x14ac:dyDescent="0.2">
      <c r="R26" s="361"/>
    </row>
    <row r="27" spans="18:18" ht="34.5" customHeight="1" x14ac:dyDescent="0.2">
      <c r="R27" s="361"/>
    </row>
    <row r="28" spans="18:18" ht="34.5" customHeight="1" x14ac:dyDescent="0.2">
      <c r="R28" s="361"/>
    </row>
    <row r="29" spans="18:18" ht="34.5" customHeight="1" x14ac:dyDescent="0.2">
      <c r="R29" s="361"/>
    </row>
    <row r="30" spans="18:18" ht="34.5" customHeight="1" x14ac:dyDescent="0.2">
      <c r="R30" s="361"/>
    </row>
    <row r="31" spans="18:18" ht="34.5" customHeight="1" x14ac:dyDescent="0.2">
      <c r="R31" s="361"/>
    </row>
    <row r="32" spans="18:18" ht="34.5" customHeight="1" x14ac:dyDescent="0.2">
      <c r="R32" s="361"/>
    </row>
    <row r="33" spans="18:18" ht="34.5" customHeight="1" x14ac:dyDescent="0.2">
      <c r="R33" s="361"/>
    </row>
    <row r="34" spans="18:18" ht="34.5" customHeight="1" x14ac:dyDescent="0.2">
      <c r="R34" s="361"/>
    </row>
    <row r="35" spans="18:18" ht="34.5" customHeight="1" x14ac:dyDescent="0.2">
      <c r="R35" s="361"/>
    </row>
    <row r="36" spans="18:18" ht="34.5" customHeight="1" x14ac:dyDescent="0.2">
      <c r="R36" s="361"/>
    </row>
    <row r="37" spans="18:18" ht="34.5" customHeight="1" x14ac:dyDescent="0.2">
      <c r="R37" s="361"/>
    </row>
    <row r="38" spans="18:18" ht="34.5" customHeight="1" x14ac:dyDescent="0.2">
      <c r="R38" s="361"/>
    </row>
    <row r="39" spans="18:18" ht="34.5" customHeight="1" x14ac:dyDescent="0.2">
      <c r="R39" s="361"/>
    </row>
    <row r="40" spans="18:18" ht="34.5" customHeight="1" x14ac:dyDescent="0.2">
      <c r="R40" s="361"/>
    </row>
    <row r="41" spans="18:18" ht="34.5" customHeight="1" x14ac:dyDescent="0.2">
      <c r="R41" s="361"/>
    </row>
    <row r="42" spans="18:18" ht="34.5" customHeight="1" x14ac:dyDescent="0.2">
      <c r="R42" s="361"/>
    </row>
    <row r="43" spans="18:18" ht="34.5" customHeight="1" x14ac:dyDescent="0.2">
      <c r="R43" s="361"/>
    </row>
  </sheetData>
  <sheetProtection sheet="1" objects="1" scenarios="1" formatCells="0"/>
  <mergeCells count="16">
    <mergeCell ref="B6:D6"/>
    <mergeCell ref="B7:D7"/>
    <mergeCell ref="E6:M6"/>
    <mergeCell ref="H2:M2"/>
    <mergeCell ref="E7:G7"/>
    <mergeCell ref="A1:D2"/>
    <mergeCell ref="B11:D11"/>
    <mergeCell ref="B8:D8"/>
    <mergeCell ref="B9:D9"/>
    <mergeCell ref="B10:D10"/>
    <mergeCell ref="E9:M9"/>
    <mergeCell ref="E8:G8"/>
    <mergeCell ref="E10:G10"/>
    <mergeCell ref="J8:M8"/>
    <mergeCell ref="J10:M10"/>
    <mergeCell ref="K11:M11"/>
  </mergeCells>
  <phoneticPr fontId="1"/>
  <hyperlinks>
    <hyperlink ref="H2:M2" location="シートの使い方!A1" display="シートの使い方!A1" xr:uid="{00000000-0004-0000-01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&amp;R訪問介護事業所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8" r:id="rId4" name="Option Button 4">
              <controlPr locked="0" defaultSize="0" autoFill="0" autoLine="0" autoPict="0">
                <anchor moveWithCells="1">
                  <from>
                    <xdr:col>5</xdr:col>
                    <xdr:colOff>83820</xdr:colOff>
                    <xdr:row>10</xdr:row>
                    <xdr:rowOff>83820</xdr:rowOff>
                  </from>
                  <to>
                    <xdr:col>6</xdr:col>
                    <xdr:colOff>220980</xdr:colOff>
                    <xdr:row>10</xdr:row>
                    <xdr:rowOff>457200</xdr:rowOff>
                  </to>
                </anchor>
              </controlPr>
            </control>
          </mc:Choice>
        </mc:AlternateContent>
        <mc:AlternateContent xmlns:mc="http://schemas.openxmlformats.org/markup-compatibility/2006">
          <mc:Choice Requires="x14">
            <control shapeId="6149" r:id="rId5" name="Option Button 5">
              <controlPr locked="0" defaultSize="0" autoFill="0" autoLine="0" autoPict="0">
                <anchor moveWithCells="1">
                  <from>
                    <xdr:col>8</xdr:col>
                    <xdr:colOff>99060</xdr:colOff>
                    <xdr:row>10</xdr:row>
                    <xdr:rowOff>83820</xdr:rowOff>
                  </from>
                  <to>
                    <xdr:col>9</xdr:col>
                    <xdr:colOff>228600</xdr:colOff>
                    <xdr:row>10</xdr:row>
                    <xdr:rowOff>457200</xdr:rowOff>
                  </to>
                </anchor>
              </controlPr>
            </control>
          </mc:Choice>
        </mc:AlternateContent>
        <mc:AlternateContent xmlns:mc="http://schemas.openxmlformats.org/markup-compatibility/2006">
          <mc:Choice Requires="x14">
            <control shapeId="6150" r:id="rId6" name="Group Box 6">
              <controlPr locked="0" defaultSize="0" autoFill="0" autoPict="0">
                <anchor moveWithCells="1">
                  <from>
                    <xdr:col>4</xdr:col>
                    <xdr:colOff>388620</xdr:colOff>
                    <xdr:row>10</xdr:row>
                    <xdr:rowOff>30480</xdr:rowOff>
                  </from>
                  <to>
                    <xdr:col>9</xdr:col>
                    <xdr:colOff>426720</xdr:colOff>
                    <xdr:row>11</xdr:row>
                    <xdr:rowOff>7620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
  <sheetViews>
    <sheetView zoomScale="75" zoomScaleNormal="75" workbookViewId="0">
      <selection activeCell="B16" sqref="B16"/>
    </sheetView>
  </sheetViews>
  <sheetFormatPr defaultRowHeight="13.2" x14ac:dyDescent="0.2"/>
  <cols>
    <col min="1" max="1" width="8.88671875" customWidth="1"/>
  </cols>
  <sheetData/>
  <phoneticPr fontId="1"/>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
  <sheetViews>
    <sheetView zoomScale="75" zoomScaleNormal="75" workbookViewId="0">
      <selection activeCell="B16" sqref="B16"/>
    </sheetView>
  </sheetViews>
  <sheetFormatPr defaultRowHeight="13.2" x14ac:dyDescent="0.2"/>
  <cols>
    <col min="1" max="1" width="8.88671875" customWidth="1"/>
  </cols>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sheetPr>
  <dimension ref="A1:J11"/>
  <sheetViews>
    <sheetView topLeftCell="A5" zoomScale="75" zoomScaleNormal="75" zoomScaleSheetLayoutView="75" workbookViewId="0">
      <selection activeCell="B16" sqref="B16"/>
    </sheetView>
  </sheetViews>
  <sheetFormatPr defaultColWidth="14.33203125" defaultRowHeight="22.5" customHeight="1" x14ac:dyDescent="0.2"/>
  <cols>
    <col min="1" max="1" width="8.88671875" style="40" customWidth="1"/>
    <col min="2" max="2" width="14.33203125" style="107"/>
    <col min="3" max="16384" width="14.33203125" style="40"/>
  </cols>
  <sheetData>
    <row r="1" spans="1:10" ht="33.75" customHeight="1" x14ac:dyDescent="0.2">
      <c r="B1" s="40"/>
      <c r="D1" s="494" t="s">
        <v>181</v>
      </c>
      <c r="E1" s="495"/>
      <c r="G1" s="487" t="s">
        <v>182</v>
      </c>
      <c r="H1" s="488"/>
    </row>
    <row r="3" spans="1:10" ht="31.5" customHeight="1" x14ac:dyDescent="0.2">
      <c r="A3" s="491" t="s">
        <v>160</v>
      </c>
      <c r="B3" s="486"/>
      <c r="C3" s="486"/>
      <c r="D3" s="486"/>
      <c r="E3" s="486"/>
      <c r="F3" s="486"/>
      <c r="G3" s="486"/>
      <c r="H3" s="486"/>
    </row>
    <row r="4" spans="1:10" ht="91.5" customHeight="1" x14ac:dyDescent="0.2">
      <c r="A4" s="483" t="s">
        <v>498</v>
      </c>
      <c r="B4" s="484"/>
      <c r="C4" s="484"/>
      <c r="D4" s="484"/>
      <c r="E4" s="484"/>
      <c r="F4" s="484"/>
      <c r="G4" s="484"/>
      <c r="H4" s="484"/>
    </row>
    <row r="5" spans="1:10" ht="24" customHeight="1" x14ac:dyDescent="0.2">
      <c r="A5" s="86"/>
    </row>
    <row r="6" spans="1:10" ht="31.5" customHeight="1" x14ac:dyDescent="0.2">
      <c r="A6" s="491" t="s">
        <v>131</v>
      </c>
      <c r="B6" s="486"/>
      <c r="C6" s="486"/>
      <c r="D6" s="486"/>
      <c r="E6" s="486"/>
      <c r="F6" s="486"/>
      <c r="G6" s="486"/>
      <c r="H6" s="486"/>
    </row>
    <row r="7" spans="1:10" ht="88.5" customHeight="1" x14ac:dyDescent="0.2">
      <c r="A7" s="492" t="s">
        <v>495</v>
      </c>
      <c r="B7" s="493"/>
      <c r="C7" s="493"/>
      <c r="D7" s="493"/>
      <c r="E7" s="493"/>
      <c r="F7" s="493"/>
      <c r="G7" s="493"/>
      <c r="H7" s="493"/>
    </row>
    <row r="8" spans="1:10" ht="24" customHeight="1" x14ac:dyDescent="0.2">
      <c r="A8" s="183"/>
      <c r="F8" s="41"/>
    </row>
    <row r="9" spans="1:10" ht="31.5" customHeight="1" x14ac:dyDescent="0.2">
      <c r="A9" s="485" t="s">
        <v>204</v>
      </c>
      <c r="B9" s="486"/>
      <c r="C9" s="486"/>
      <c r="D9" s="486"/>
      <c r="E9" s="486"/>
      <c r="F9" s="486"/>
      <c r="G9" s="489" t="s">
        <v>130</v>
      </c>
      <c r="H9" s="490"/>
      <c r="J9" s="108"/>
    </row>
    <row r="10" spans="1:10" ht="96" customHeight="1" x14ac:dyDescent="0.2">
      <c r="A10" s="483" t="s">
        <v>489</v>
      </c>
      <c r="B10" s="484"/>
      <c r="C10" s="484"/>
      <c r="D10" s="484"/>
      <c r="E10" s="484"/>
      <c r="F10" s="484"/>
      <c r="G10" s="484"/>
      <c r="H10" s="484"/>
    </row>
    <row r="11" spans="1:10" ht="21.75" customHeight="1" x14ac:dyDescent="0.2">
      <c r="A11" s="184"/>
    </row>
  </sheetData>
  <sheetProtection sheet="1" objects="1" scenarios="1" formatCells="0"/>
  <mergeCells count="9">
    <mergeCell ref="A10:H10"/>
    <mergeCell ref="A9:F9"/>
    <mergeCell ref="G1:H1"/>
    <mergeCell ref="G9:H9"/>
    <mergeCell ref="A3:H3"/>
    <mergeCell ref="A4:H4"/>
    <mergeCell ref="A6:H6"/>
    <mergeCell ref="A7:H7"/>
    <mergeCell ref="D1:E1"/>
  </mergeCells>
  <phoneticPr fontId="1"/>
  <hyperlinks>
    <hyperlink ref="G9" location="目標値入力シート!A1" display="目標値入力シートへ" xr:uid="{00000000-0004-0000-0200-000000000000}"/>
    <hyperlink ref="G1:H1" location="目次!A1" display="目次に戻る" xr:uid="{00000000-0004-0000-0200-000001000000}"/>
    <hyperlink ref="D1:E1" location="基本情報＿表紙!A1" display="表紙に戻る" xr:uid="{00000000-0004-0000-0200-000002000000}"/>
  </hyperlinks>
  <printOptions horizontalCentered="1" verticalCentered="1"/>
  <pageMargins left="0.70866141732283472" right="0.70866141732283472" top="0.74803149606299213" bottom="0.74803149606299213" header="0.31496062992125984" footer="0.31496062992125984"/>
  <pageSetup paperSize="9" orientation="landscape" verticalDpi="0" r:id="rId1"/>
  <headerFooter>
    <oddHeader>&amp;R&amp;A</oddHeader>
    <oddFooter>&amp;R訪問介護事業所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sheetPr>
  <dimension ref="A1:Q54"/>
  <sheetViews>
    <sheetView zoomScale="75" zoomScaleNormal="75" zoomScaleSheetLayoutView="75" workbookViewId="0">
      <selection activeCell="B16" sqref="B16"/>
    </sheetView>
  </sheetViews>
  <sheetFormatPr defaultColWidth="8.88671875" defaultRowHeight="27.75" customHeight="1" x14ac:dyDescent="0.2"/>
  <cols>
    <col min="1" max="1" width="8.109375" style="49" customWidth="1"/>
    <col min="2" max="13" width="9.44140625" style="106" customWidth="1"/>
    <col min="14" max="14" width="8.109375" style="106" customWidth="1"/>
    <col min="15" max="15" width="8.88671875" style="49"/>
    <col min="16" max="16" width="9.44140625" style="49" customWidth="1"/>
    <col min="17" max="17" width="9.44140625" style="38" hidden="1" customWidth="1"/>
    <col min="18" max="18" width="9.44140625" style="49" customWidth="1"/>
    <col min="19" max="16384" width="8.88671875" style="49"/>
  </cols>
  <sheetData>
    <row r="1" spans="1:17" ht="27.75" customHeight="1" x14ac:dyDescent="0.2">
      <c r="A1" s="102"/>
      <c r="B1" s="496" t="s">
        <v>159</v>
      </c>
      <c r="C1" s="497"/>
      <c r="D1" s="498"/>
      <c r="E1" s="498"/>
      <c r="F1" s="103"/>
      <c r="G1" s="49"/>
      <c r="H1" s="48"/>
      <c r="I1" s="104"/>
      <c r="J1" s="105"/>
      <c r="K1" s="49"/>
      <c r="L1" s="49"/>
      <c r="M1" s="49"/>
      <c r="Q1" s="288"/>
    </row>
    <row r="2" spans="1:17" ht="24" customHeight="1" x14ac:dyDescent="0.2">
      <c r="B2" s="49"/>
      <c r="C2" s="38" t="s">
        <v>214</v>
      </c>
      <c r="L2" s="49"/>
      <c r="M2" s="49"/>
      <c r="Q2" s="288"/>
    </row>
    <row r="3" spans="1:17" ht="24" customHeight="1" x14ac:dyDescent="0.2">
      <c r="B3" s="49"/>
      <c r="C3" s="38" t="s">
        <v>262</v>
      </c>
      <c r="L3" s="49"/>
      <c r="M3" s="49"/>
      <c r="Q3" s="288"/>
    </row>
    <row r="4" spans="1:17" ht="19.5" customHeight="1" x14ac:dyDescent="0.2">
      <c r="B4" s="7"/>
      <c r="C4" s="49"/>
      <c r="D4" s="49"/>
      <c r="E4" s="49"/>
      <c r="F4" s="49"/>
      <c r="G4" s="49"/>
      <c r="H4" s="49"/>
      <c r="I4" s="49"/>
      <c r="J4" s="49"/>
      <c r="K4" s="49"/>
      <c r="L4" s="49"/>
      <c r="M4" s="48"/>
      <c r="N4" s="49"/>
      <c r="P4" s="288"/>
      <c r="Q4" s="49"/>
    </row>
    <row r="5" spans="1:17" ht="24" customHeight="1" x14ac:dyDescent="0.2">
      <c r="B5" s="87"/>
      <c r="C5" s="88" t="s">
        <v>184</v>
      </c>
      <c r="D5" s="89"/>
      <c r="E5" s="89"/>
      <c r="F5" s="90"/>
      <c r="G5" s="91"/>
      <c r="H5" s="91" t="s">
        <v>157</v>
      </c>
      <c r="I5" s="89"/>
      <c r="J5" s="89"/>
      <c r="K5" s="89"/>
      <c r="L5" s="89"/>
      <c r="M5" s="92"/>
      <c r="N5" s="49"/>
      <c r="P5" s="288"/>
      <c r="Q5" s="49"/>
    </row>
    <row r="6" spans="1:17" ht="24" customHeight="1" x14ac:dyDescent="0.2">
      <c r="B6" s="93"/>
      <c r="C6" s="500" t="s">
        <v>146</v>
      </c>
      <c r="D6" s="500"/>
      <c r="E6" s="500"/>
      <c r="F6" s="500"/>
      <c r="G6" s="94"/>
      <c r="H6" s="94" t="s">
        <v>147</v>
      </c>
      <c r="I6" s="95"/>
      <c r="J6" s="95"/>
      <c r="K6" s="95"/>
      <c r="L6" s="95"/>
      <c r="M6" s="95"/>
      <c r="N6" s="49"/>
      <c r="P6" s="288"/>
      <c r="Q6" s="49"/>
    </row>
    <row r="7" spans="1:17" ht="24" customHeight="1" x14ac:dyDescent="0.2">
      <c r="B7" s="27">
        <v>1</v>
      </c>
      <c r="C7" s="504" t="s">
        <v>56</v>
      </c>
      <c r="D7" s="504"/>
      <c r="E7" s="504"/>
      <c r="F7" s="504"/>
      <c r="G7" s="85"/>
      <c r="H7" s="85" t="s">
        <v>63</v>
      </c>
      <c r="I7" s="42"/>
      <c r="J7" s="42"/>
      <c r="K7" s="42"/>
      <c r="L7" s="42"/>
      <c r="M7" s="42"/>
      <c r="Q7" s="288"/>
    </row>
    <row r="8" spans="1:17" ht="24" customHeight="1" x14ac:dyDescent="0.2">
      <c r="B8" s="27">
        <v>2</v>
      </c>
      <c r="C8" s="505" t="s">
        <v>260</v>
      </c>
      <c r="D8" s="505"/>
      <c r="E8" s="505"/>
      <c r="F8" s="505"/>
      <c r="G8" s="84"/>
      <c r="H8" s="84" t="s">
        <v>261</v>
      </c>
      <c r="I8" s="43"/>
      <c r="J8" s="43"/>
      <c r="K8" s="43"/>
      <c r="L8" s="43"/>
      <c r="M8" s="43"/>
      <c r="Q8" s="288"/>
    </row>
    <row r="9" spans="1:17" ht="24" customHeight="1" x14ac:dyDescent="0.2">
      <c r="B9" s="27">
        <v>3</v>
      </c>
      <c r="C9" s="505" t="s">
        <v>168</v>
      </c>
      <c r="D9" s="505"/>
      <c r="E9" s="505"/>
      <c r="F9" s="505"/>
      <c r="G9" s="84"/>
      <c r="H9" s="84" t="s">
        <v>64</v>
      </c>
      <c r="I9" s="43"/>
      <c r="J9" s="43"/>
      <c r="K9" s="43"/>
      <c r="L9" s="43"/>
      <c r="M9" s="43"/>
      <c r="N9" s="49"/>
      <c r="Q9" s="288"/>
    </row>
    <row r="10" spans="1:17" ht="24" customHeight="1" x14ac:dyDescent="0.2">
      <c r="B10" s="27">
        <v>4</v>
      </c>
      <c r="C10" s="505" t="s">
        <v>169</v>
      </c>
      <c r="D10" s="505"/>
      <c r="E10" s="505"/>
      <c r="F10" s="505"/>
      <c r="G10" s="84"/>
      <c r="H10" s="84" t="s">
        <v>144</v>
      </c>
      <c r="I10" s="43"/>
      <c r="J10" s="43"/>
      <c r="K10" s="43"/>
      <c r="L10" s="43"/>
      <c r="M10" s="43"/>
      <c r="N10" s="49"/>
      <c r="Q10" s="288"/>
    </row>
    <row r="11" spans="1:17" ht="24" customHeight="1" x14ac:dyDescent="0.2">
      <c r="B11" s="27">
        <v>5</v>
      </c>
      <c r="C11" s="505" t="s">
        <v>170</v>
      </c>
      <c r="D11" s="505"/>
      <c r="E11" s="505"/>
      <c r="F11" s="505"/>
      <c r="G11" s="84"/>
      <c r="H11" s="84" t="s">
        <v>145</v>
      </c>
      <c r="I11" s="43"/>
      <c r="J11" s="43"/>
      <c r="K11" s="43"/>
      <c r="L11" s="43"/>
      <c r="M11" s="43"/>
      <c r="Q11" s="288"/>
    </row>
    <row r="12" spans="1:17" ht="24" customHeight="1" x14ac:dyDescent="0.2">
      <c r="B12" s="96">
        <v>6</v>
      </c>
      <c r="C12" s="499" t="s">
        <v>57</v>
      </c>
      <c r="D12" s="499"/>
      <c r="E12" s="499"/>
      <c r="F12" s="499"/>
      <c r="G12" s="97"/>
      <c r="H12" s="97" t="s">
        <v>171</v>
      </c>
      <c r="I12" s="98"/>
      <c r="J12" s="98"/>
      <c r="K12" s="98"/>
      <c r="L12" s="98"/>
      <c r="M12" s="98"/>
      <c r="Q12" s="288"/>
    </row>
    <row r="13" spans="1:17" ht="24" customHeight="1" x14ac:dyDescent="0.2">
      <c r="B13" s="96">
        <v>7</v>
      </c>
      <c r="C13" s="499" t="s">
        <v>480</v>
      </c>
      <c r="D13" s="499"/>
      <c r="E13" s="499"/>
      <c r="F13" s="499"/>
      <c r="G13" s="97"/>
      <c r="H13" s="97" t="s">
        <v>171</v>
      </c>
      <c r="I13" s="98"/>
      <c r="J13" s="98"/>
      <c r="K13" s="98"/>
      <c r="L13" s="98"/>
      <c r="M13" s="98"/>
      <c r="Q13" s="288"/>
    </row>
    <row r="14" spans="1:17" ht="24" customHeight="1" x14ac:dyDescent="0.2">
      <c r="B14" s="96">
        <v>8</v>
      </c>
      <c r="C14" s="499" t="s">
        <v>183</v>
      </c>
      <c r="D14" s="499"/>
      <c r="E14" s="499"/>
      <c r="F14" s="499"/>
      <c r="G14" s="97"/>
      <c r="H14" s="97" t="s">
        <v>172</v>
      </c>
      <c r="I14" s="98"/>
      <c r="J14" s="98"/>
      <c r="K14" s="98"/>
      <c r="L14" s="98"/>
      <c r="M14" s="98"/>
      <c r="Q14" s="288"/>
    </row>
    <row r="15" spans="1:17" ht="24" customHeight="1" x14ac:dyDescent="0.2">
      <c r="B15" s="96">
        <v>9</v>
      </c>
      <c r="C15" s="499" t="s">
        <v>481</v>
      </c>
      <c r="D15" s="499"/>
      <c r="E15" s="499"/>
      <c r="F15" s="499"/>
      <c r="G15" s="97"/>
      <c r="H15" s="97" t="s">
        <v>171</v>
      </c>
      <c r="I15" s="98"/>
      <c r="J15" s="98"/>
      <c r="K15" s="98"/>
      <c r="L15" s="98"/>
      <c r="M15" s="98"/>
      <c r="Q15" s="288"/>
    </row>
    <row r="16" spans="1:17" ht="24" customHeight="1" x14ac:dyDescent="0.2">
      <c r="B16" s="96">
        <v>10</v>
      </c>
      <c r="C16" s="499" t="s">
        <v>206</v>
      </c>
      <c r="D16" s="499"/>
      <c r="E16" s="499"/>
      <c r="F16" s="499"/>
      <c r="G16" s="97"/>
      <c r="H16" s="97"/>
      <c r="I16" s="98"/>
      <c r="J16" s="98"/>
      <c r="K16" s="98"/>
      <c r="L16" s="98"/>
      <c r="M16" s="98"/>
      <c r="Q16" s="288"/>
    </row>
    <row r="17" spans="2:17" ht="24" customHeight="1" x14ac:dyDescent="0.2">
      <c r="B17" s="99">
        <v>11</v>
      </c>
      <c r="C17" s="503" t="s">
        <v>59</v>
      </c>
      <c r="D17" s="503"/>
      <c r="E17" s="503"/>
      <c r="F17" s="503"/>
      <c r="G17" s="100"/>
      <c r="H17" s="100" t="s">
        <v>149</v>
      </c>
      <c r="I17" s="101"/>
      <c r="J17" s="101"/>
      <c r="K17" s="101"/>
      <c r="L17" s="101"/>
      <c r="M17" s="101"/>
      <c r="Q17" s="288"/>
    </row>
    <row r="18" spans="2:17" ht="24" customHeight="1" x14ac:dyDescent="0.2">
      <c r="B18" s="99">
        <v>12</v>
      </c>
      <c r="C18" s="212" t="s">
        <v>229</v>
      </c>
      <c r="D18" s="211"/>
      <c r="E18" s="210"/>
      <c r="F18" s="210"/>
      <c r="G18" s="210"/>
      <c r="H18" s="501" t="s">
        <v>230</v>
      </c>
      <c r="I18" s="502"/>
      <c r="J18" s="502"/>
      <c r="K18" s="502"/>
      <c r="L18" s="502"/>
      <c r="M18" s="502"/>
      <c r="Q18" s="288"/>
    </row>
    <row r="19" spans="2:17" ht="27.75" customHeight="1" x14ac:dyDescent="0.2">
      <c r="D19" s="38"/>
      <c r="E19" s="49"/>
      <c r="F19" s="49"/>
      <c r="G19" s="49"/>
      <c r="I19" s="49"/>
      <c r="J19" s="49"/>
      <c r="K19" s="49"/>
      <c r="L19" s="49"/>
      <c r="M19" s="49"/>
      <c r="Q19" s="288"/>
    </row>
    <row r="20" spans="2:17" ht="27.75" customHeight="1" x14ac:dyDescent="0.2">
      <c r="Q20" s="288"/>
    </row>
    <row r="21" spans="2:17" ht="27.75" customHeight="1" x14ac:dyDescent="0.2">
      <c r="I21" s="49"/>
      <c r="J21" s="49"/>
      <c r="K21" s="49"/>
      <c r="L21" s="49"/>
      <c r="M21" s="49"/>
      <c r="Q21" s="288"/>
    </row>
    <row r="22" spans="2:17" s="289" customFormat="1" ht="27.75" customHeight="1" x14ac:dyDescent="0.2">
      <c r="B22" s="290"/>
      <c r="C22" s="290"/>
      <c r="D22" s="290"/>
      <c r="E22" s="290"/>
      <c r="F22" s="290"/>
      <c r="G22" s="290"/>
      <c r="H22" s="290"/>
      <c r="N22" s="290"/>
      <c r="Q22" s="288"/>
    </row>
    <row r="23" spans="2:17" ht="27.75" customHeight="1" x14ac:dyDescent="0.2">
      <c r="Q23" s="288"/>
    </row>
    <row r="24" spans="2:17" ht="27.75" customHeight="1" x14ac:dyDescent="0.2">
      <c r="Q24" s="288"/>
    </row>
    <row r="25" spans="2:17" ht="27.75" customHeight="1" x14ac:dyDescent="0.2">
      <c r="Q25" s="288"/>
    </row>
    <row r="26" spans="2:17" ht="27.75" customHeight="1" x14ac:dyDescent="0.2">
      <c r="Q26" s="288"/>
    </row>
    <row r="27" spans="2:17" ht="27.75" customHeight="1" x14ac:dyDescent="0.2">
      <c r="Q27" s="288"/>
    </row>
    <row r="28" spans="2:17" ht="27.75" customHeight="1" x14ac:dyDescent="0.2">
      <c r="Q28" s="288"/>
    </row>
    <row r="29" spans="2:17" ht="27.75" customHeight="1" x14ac:dyDescent="0.2">
      <c r="Q29" s="288"/>
    </row>
    <row r="30" spans="2:17" ht="27.75" customHeight="1" x14ac:dyDescent="0.2">
      <c r="Q30" s="288"/>
    </row>
    <row r="31" spans="2:17" ht="27.75" customHeight="1" x14ac:dyDescent="0.2">
      <c r="Q31" s="288"/>
    </row>
    <row r="32" spans="2:17" ht="27.75" customHeight="1" x14ac:dyDescent="0.2">
      <c r="B32" s="49"/>
      <c r="C32" s="49"/>
      <c r="D32" s="49"/>
      <c r="E32" s="49"/>
      <c r="F32" s="49"/>
      <c r="G32" s="49"/>
      <c r="H32" s="49"/>
      <c r="I32" s="49"/>
      <c r="J32" s="49"/>
      <c r="K32" s="49"/>
      <c r="L32" s="49"/>
      <c r="M32" s="49"/>
      <c r="N32" s="49"/>
      <c r="Q32" s="288"/>
    </row>
    <row r="33" spans="2:17" ht="27.75" customHeight="1" x14ac:dyDescent="0.2">
      <c r="B33" s="49"/>
      <c r="C33" s="49"/>
      <c r="D33" s="49"/>
      <c r="E33" s="49"/>
      <c r="F33" s="49"/>
      <c r="G33" s="49"/>
      <c r="H33" s="49"/>
      <c r="I33" s="49"/>
      <c r="J33" s="49"/>
      <c r="K33" s="49"/>
      <c r="L33" s="49"/>
      <c r="M33" s="49"/>
      <c r="N33" s="49"/>
      <c r="Q33" s="288"/>
    </row>
    <row r="34" spans="2:17" ht="27.75" customHeight="1" x14ac:dyDescent="0.2">
      <c r="B34" s="49"/>
      <c r="C34" s="49"/>
      <c r="D34" s="49"/>
      <c r="E34" s="49"/>
      <c r="F34" s="49"/>
      <c r="G34" s="49"/>
      <c r="H34" s="49"/>
      <c r="I34" s="49"/>
      <c r="J34" s="49"/>
      <c r="K34" s="49"/>
      <c r="L34" s="49"/>
      <c r="M34" s="49"/>
      <c r="N34" s="49"/>
      <c r="Q34" s="288"/>
    </row>
    <row r="35" spans="2:17" ht="27.75" customHeight="1" x14ac:dyDescent="0.2">
      <c r="B35" s="49"/>
      <c r="C35" s="49"/>
      <c r="D35" s="49"/>
      <c r="E35" s="49"/>
      <c r="F35" s="49"/>
      <c r="G35" s="49"/>
      <c r="H35" s="49"/>
      <c r="I35" s="49"/>
      <c r="J35" s="49"/>
      <c r="K35" s="49"/>
      <c r="L35" s="49"/>
      <c r="M35" s="49"/>
      <c r="N35" s="49"/>
      <c r="Q35" s="288"/>
    </row>
    <row r="36" spans="2:17" ht="27.75" customHeight="1" x14ac:dyDescent="0.2">
      <c r="B36" s="49"/>
      <c r="C36" s="49"/>
      <c r="D36" s="49"/>
      <c r="E36" s="49"/>
      <c r="F36" s="49"/>
      <c r="G36" s="49"/>
      <c r="H36" s="49"/>
      <c r="I36" s="49"/>
      <c r="J36" s="49"/>
      <c r="K36" s="49"/>
      <c r="L36" s="49"/>
      <c r="M36" s="49"/>
      <c r="N36" s="49"/>
      <c r="Q36" s="288"/>
    </row>
    <row r="37" spans="2:17" ht="27.75" customHeight="1" x14ac:dyDescent="0.2">
      <c r="B37" s="49"/>
      <c r="C37" s="49"/>
      <c r="D37" s="49"/>
      <c r="E37" s="49"/>
      <c r="F37" s="49"/>
      <c r="G37" s="49"/>
      <c r="H37" s="49"/>
      <c r="I37" s="49"/>
      <c r="J37" s="49"/>
      <c r="K37" s="49"/>
      <c r="L37" s="49"/>
      <c r="M37" s="49"/>
      <c r="N37" s="49"/>
      <c r="Q37" s="288"/>
    </row>
    <row r="38" spans="2:17" ht="27.75" customHeight="1" x14ac:dyDescent="0.2">
      <c r="B38" s="49"/>
      <c r="C38" s="49"/>
      <c r="D38" s="49"/>
      <c r="E38" s="49"/>
      <c r="F38" s="49"/>
      <c r="G38" s="49"/>
      <c r="H38" s="49"/>
      <c r="I38" s="49"/>
      <c r="J38" s="49"/>
      <c r="K38" s="49"/>
      <c r="L38" s="49"/>
      <c r="M38" s="49"/>
      <c r="N38" s="49"/>
      <c r="Q38" s="288"/>
    </row>
    <row r="39" spans="2:17" ht="27.75" customHeight="1" x14ac:dyDescent="0.2">
      <c r="B39" s="49"/>
      <c r="C39" s="49"/>
      <c r="D39" s="49"/>
      <c r="E39" s="49"/>
      <c r="F39" s="49"/>
      <c r="G39" s="49"/>
      <c r="H39" s="49"/>
      <c r="I39" s="49"/>
      <c r="J39" s="49"/>
      <c r="K39" s="49"/>
      <c r="L39" s="49"/>
      <c r="M39" s="49"/>
      <c r="N39" s="49"/>
      <c r="Q39" s="288"/>
    </row>
    <row r="40" spans="2:17" ht="27.75" customHeight="1" x14ac:dyDescent="0.2">
      <c r="B40" s="49"/>
      <c r="C40" s="49"/>
      <c r="D40" s="49"/>
      <c r="E40" s="49"/>
      <c r="F40" s="49"/>
      <c r="G40" s="49"/>
      <c r="H40" s="49"/>
      <c r="I40" s="49"/>
      <c r="J40" s="49"/>
      <c r="K40" s="49"/>
      <c r="L40" s="49"/>
      <c r="M40" s="49"/>
      <c r="N40" s="49"/>
      <c r="Q40" s="288"/>
    </row>
    <row r="41" spans="2:17" ht="27.75" customHeight="1" x14ac:dyDescent="0.2">
      <c r="B41" s="49"/>
      <c r="C41" s="49"/>
      <c r="D41" s="49"/>
      <c r="E41" s="49"/>
      <c r="F41" s="49"/>
      <c r="G41" s="49"/>
      <c r="H41" s="49"/>
      <c r="I41" s="49"/>
      <c r="J41" s="49"/>
      <c r="K41" s="49"/>
      <c r="L41" s="49"/>
      <c r="M41" s="49"/>
      <c r="N41" s="49"/>
      <c r="Q41" s="288"/>
    </row>
    <row r="42" spans="2:17" ht="27.75" customHeight="1" x14ac:dyDescent="0.2">
      <c r="B42" s="49"/>
      <c r="C42" s="49"/>
      <c r="D42" s="49"/>
      <c r="E42" s="49"/>
      <c r="F42" s="49"/>
      <c r="G42" s="49"/>
      <c r="H42" s="49"/>
      <c r="I42" s="49"/>
      <c r="J42" s="49"/>
      <c r="K42" s="49"/>
      <c r="L42" s="49"/>
      <c r="M42" s="49"/>
      <c r="N42" s="49"/>
      <c r="Q42" s="288"/>
    </row>
    <row r="43" spans="2:17" ht="27.75" customHeight="1" x14ac:dyDescent="0.2">
      <c r="B43" s="49"/>
      <c r="C43" s="49"/>
      <c r="D43" s="49"/>
      <c r="E43" s="49"/>
      <c r="F43" s="49"/>
      <c r="G43" s="49"/>
      <c r="H43" s="49"/>
      <c r="I43" s="49"/>
      <c r="J43" s="49"/>
      <c r="K43" s="49"/>
      <c r="L43" s="49"/>
      <c r="M43" s="49"/>
      <c r="N43" s="49"/>
      <c r="Q43" s="288"/>
    </row>
    <row r="44" spans="2:17" ht="27.75" customHeight="1" x14ac:dyDescent="0.2">
      <c r="B44" s="49"/>
      <c r="C44" s="49"/>
      <c r="D44" s="49"/>
      <c r="E44" s="49"/>
      <c r="F44" s="49"/>
      <c r="G44" s="49"/>
      <c r="H44" s="49"/>
      <c r="I44" s="49"/>
      <c r="J44" s="49"/>
      <c r="K44" s="49"/>
      <c r="L44" s="49"/>
      <c r="M44" s="49"/>
      <c r="N44" s="49"/>
      <c r="Q44" s="288"/>
    </row>
    <row r="45" spans="2:17" ht="27.75" customHeight="1" x14ac:dyDescent="0.2">
      <c r="B45" s="49"/>
      <c r="C45" s="49"/>
      <c r="D45" s="49"/>
      <c r="E45" s="49"/>
      <c r="F45" s="49"/>
      <c r="G45" s="49"/>
      <c r="H45" s="49"/>
      <c r="I45" s="49"/>
      <c r="J45" s="49"/>
      <c r="K45" s="49"/>
      <c r="L45" s="49"/>
      <c r="M45" s="49"/>
      <c r="N45" s="49"/>
      <c r="Q45" s="288"/>
    </row>
    <row r="46" spans="2:17" ht="27.75" customHeight="1" x14ac:dyDescent="0.2">
      <c r="B46" s="49"/>
      <c r="C46" s="49"/>
      <c r="D46" s="49"/>
      <c r="E46" s="49"/>
      <c r="F46" s="49"/>
      <c r="G46" s="49"/>
      <c r="H46" s="49"/>
      <c r="I46" s="49"/>
      <c r="J46" s="49"/>
      <c r="K46" s="49"/>
      <c r="L46" s="49"/>
      <c r="M46" s="49"/>
      <c r="N46" s="49"/>
      <c r="Q46" s="288"/>
    </row>
    <row r="47" spans="2:17" ht="27.75" customHeight="1" x14ac:dyDescent="0.2">
      <c r="B47" s="49"/>
      <c r="C47" s="49"/>
      <c r="D47" s="49"/>
      <c r="E47" s="49"/>
      <c r="F47" s="49"/>
      <c r="G47" s="49"/>
      <c r="H47" s="49"/>
      <c r="I47" s="49"/>
      <c r="J47" s="49"/>
      <c r="K47" s="49"/>
      <c r="L47" s="49"/>
      <c r="M47" s="49"/>
      <c r="N47" s="49"/>
      <c r="Q47" s="288"/>
    </row>
    <row r="48" spans="2:17" ht="27.75" customHeight="1" x14ac:dyDescent="0.2">
      <c r="B48" s="49"/>
      <c r="C48" s="49"/>
      <c r="D48" s="49"/>
      <c r="E48" s="49"/>
      <c r="F48" s="49"/>
      <c r="G48" s="49"/>
      <c r="H48" s="49"/>
      <c r="I48" s="49"/>
      <c r="J48" s="49"/>
      <c r="K48" s="49"/>
      <c r="L48" s="49"/>
      <c r="M48" s="49"/>
      <c r="N48" s="49"/>
      <c r="Q48" s="288"/>
    </row>
    <row r="49" spans="2:17" ht="27.75" customHeight="1" x14ac:dyDescent="0.2">
      <c r="B49" s="49"/>
      <c r="C49" s="49"/>
      <c r="D49" s="49"/>
      <c r="E49" s="49"/>
      <c r="F49" s="49"/>
      <c r="G49" s="49"/>
      <c r="H49" s="49"/>
      <c r="I49" s="49"/>
      <c r="J49" s="49"/>
      <c r="K49" s="49"/>
      <c r="L49" s="49"/>
      <c r="M49" s="49"/>
      <c r="N49" s="49"/>
      <c r="Q49" s="288"/>
    </row>
    <row r="50" spans="2:17" ht="27.75" customHeight="1" x14ac:dyDescent="0.2">
      <c r="B50" s="49"/>
      <c r="C50" s="49"/>
      <c r="D50" s="49"/>
      <c r="E50" s="49"/>
      <c r="F50" s="49"/>
      <c r="G50" s="49"/>
      <c r="H50" s="49"/>
      <c r="I50" s="49"/>
      <c r="J50" s="49"/>
      <c r="K50" s="49"/>
      <c r="L50" s="49"/>
      <c r="M50" s="49"/>
      <c r="N50" s="49"/>
      <c r="Q50" s="288"/>
    </row>
    <row r="51" spans="2:17" ht="27.75" customHeight="1" x14ac:dyDescent="0.2">
      <c r="B51" s="49"/>
      <c r="C51" s="49"/>
      <c r="D51" s="49"/>
      <c r="E51" s="49"/>
      <c r="F51" s="49"/>
      <c r="G51" s="49"/>
      <c r="H51" s="49"/>
      <c r="I51" s="49"/>
      <c r="J51" s="49"/>
      <c r="K51" s="49"/>
      <c r="L51" s="49"/>
      <c r="M51" s="49"/>
      <c r="N51" s="49"/>
      <c r="Q51" s="288"/>
    </row>
    <row r="52" spans="2:17" ht="27.75" customHeight="1" x14ac:dyDescent="0.2">
      <c r="B52" s="49"/>
      <c r="C52" s="49"/>
      <c r="D52" s="49"/>
      <c r="E52" s="49"/>
      <c r="F52" s="49"/>
      <c r="G52" s="49"/>
      <c r="H52" s="49"/>
      <c r="I52" s="49"/>
      <c r="J52" s="49"/>
      <c r="K52" s="49"/>
      <c r="L52" s="49"/>
      <c r="M52" s="49"/>
      <c r="N52" s="49"/>
      <c r="Q52" s="288"/>
    </row>
    <row r="53" spans="2:17" ht="27.75" customHeight="1" x14ac:dyDescent="0.2">
      <c r="B53" s="49"/>
      <c r="C53" s="49"/>
      <c r="D53" s="49"/>
      <c r="E53" s="49"/>
      <c r="F53" s="49"/>
      <c r="G53" s="49"/>
      <c r="H53" s="49"/>
      <c r="I53" s="49"/>
      <c r="J53" s="49"/>
      <c r="K53" s="49"/>
      <c r="L53" s="49"/>
      <c r="M53" s="49"/>
      <c r="N53" s="49"/>
      <c r="Q53" s="288"/>
    </row>
    <row r="54" spans="2:17" ht="27.75" customHeight="1" x14ac:dyDescent="0.2">
      <c r="B54" s="49"/>
      <c r="C54" s="49"/>
      <c r="D54" s="49"/>
      <c r="E54" s="49"/>
      <c r="F54" s="49"/>
      <c r="G54" s="49"/>
      <c r="H54" s="49"/>
      <c r="I54" s="49"/>
      <c r="J54" s="49"/>
      <c r="K54" s="49"/>
      <c r="L54" s="49"/>
      <c r="M54" s="49"/>
      <c r="N54" s="49"/>
      <c r="Q54" s="288"/>
    </row>
  </sheetData>
  <sheetProtection sheet="1" objects="1" scenarios="1" formatCells="0"/>
  <mergeCells count="14">
    <mergeCell ref="H18:M18"/>
    <mergeCell ref="C15:F15"/>
    <mergeCell ref="C17:F17"/>
    <mergeCell ref="C7:F7"/>
    <mergeCell ref="C9:F9"/>
    <mergeCell ref="C8:F8"/>
    <mergeCell ref="C10:F10"/>
    <mergeCell ref="C11:F11"/>
    <mergeCell ref="C16:F16"/>
    <mergeCell ref="B1:E1"/>
    <mergeCell ref="C12:F12"/>
    <mergeCell ref="C14:F14"/>
    <mergeCell ref="C13:F13"/>
    <mergeCell ref="C6:F6"/>
  </mergeCells>
  <phoneticPr fontId="1"/>
  <hyperlinks>
    <hyperlink ref="C7:F7" location="'1　基本情報＿利用者'!A1" display="基本情報＿利用者" xr:uid="{00000000-0004-0000-0300-000000000000}"/>
    <hyperlink ref="C9:F9" location="'3　基本情報＿職員'!A1" display="基本情報＿職員" xr:uid="{00000000-0004-0000-0300-000001000000}"/>
    <hyperlink ref="C8:F8" location="'2　基本情報＿サービス回数'!A1" display="基本情報＿サービス回数" xr:uid="{00000000-0004-0000-0300-000002000000}"/>
    <hyperlink ref="C10:F10" location="'4　基本情報＿収入'!A1" display="基本情報＿収入" xr:uid="{00000000-0004-0000-0300-000003000000}"/>
    <hyperlink ref="C12:F12" location="'6　集計結果＿月ベース（単年度）'!A1" display="集計結果＿月ベース（単年度）" xr:uid="{00000000-0004-0000-0300-000004000000}"/>
    <hyperlink ref="C14:F14" location="'8　集計結果＿月ベース (年度比較）'!A1" display="集計結果＿月ベース (年度比較）" xr:uid="{00000000-0004-0000-0300-000005000000}"/>
    <hyperlink ref="C13:F13" location="'7　集計結果＿四半期＿収入のみ（単年度）'!A1" display="集計結果＿四半期＿収入のみ（単年度）" xr:uid="{00000000-0004-0000-0300-000006000000}"/>
    <hyperlink ref="C15:F15" location="'9　集計結果＿四半期＿収入のみ(年度比較）　'!A1" display="集計結果＿四半期＿収入のみ(年度比較）" xr:uid="{00000000-0004-0000-0300-000007000000}"/>
    <hyperlink ref="C17:F17" location="'11　経営実績統括'!A1" display="経営実績統括" xr:uid="{00000000-0004-0000-0300-000008000000}"/>
    <hyperlink ref="C11:F11" location="'5　基本情報＿支出'!A1" display="基本情報＿支出" xr:uid="{00000000-0004-0000-0300-000009000000}"/>
    <hyperlink ref="C6:F6" location="目標値入力シート!A1" display="目標値入力シート" xr:uid="{00000000-0004-0000-0300-00000A000000}"/>
    <hyperlink ref="C5" location="シートの使い方!A1" display="シートの使い方" xr:uid="{00000000-0004-0000-0300-00000B000000}"/>
    <hyperlink ref="C16:F16" location="'10　集計結果＿目標値との比較'!A1" display="集計結果＿目標値との比較" xr:uid="{00000000-0004-0000-0300-00000C000000}"/>
    <hyperlink ref="C18" location="'12  データ一覧＿市町村比較用'!A1" display="データ一覧＿市町村比較用" xr:uid="{00000000-0004-0000-0300-00000D000000}"/>
  </hyperlinks>
  <printOptions horizontalCentered="1" vertic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&amp;R訪問介護事業所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V25"/>
  <sheetViews>
    <sheetView topLeftCell="A7" zoomScale="75" zoomScaleNormal="75" zoomScaleSheetLayoutView="75" workbookViewId="0">
      <selection activeCell="B16" sqref="B16"/>
    </sheetView>
  </sheetViews>
  <sheetFormatPr defaultColWidth="9" defaultRowHeight="26.25" customHeight="1" x14ac:dyDescent="0.2"/>
  <cols>
    <col min="1" max="1" width="20.6640625" style="46" customWidth="1"/>
    <col min="2" max="14" width="8.77734375" style="46" customWidth="1"/>
    <col min="15" max="15" width="9" style="46" customWidth="1"/>
    <col min="16" max="16" width="9.6640625" style="46" customWidth="1"/>
    <col min="17" max="17" width="9.6640625" style="39" hidden="1" customWidth="1"/>
    <col min="18" max="18" width="6.88671875" style="176" hidden="1" customWidth="1"/>
    <col min="19" max="19" width="16.109375" style="68" hidden="1" customWidth="1"/>
    <col min="20" max="16384" width="9" style="39"/>
  </cols>
  <sheetData>
    <row r="1" spans="1:22" s="70" customFormat="1" ht="27.75" customHeight="1" x14ac:dyDescent="0.2">
      <c r="A1" s="506">
        <f>基本情報＿表紙!J4</f>
        <v>4</v>
      </c>
      <c r="B1" s="507"/>
      <c r="H1" s="46"/>
      <c r="J1" s="44"/>
      <c r="M1" s="31"/>
      <c r="N1" s="35" t="s">
        <v>36</v>
      </c>
      <c r="O1" s="487" t="s">
        <v>60</v>
      </c>
      <c r="P1" s="487"/>
      <c r="Q1" s="175"/>
      <c r="U1" s="39"/>
    </row>
    <row r="2" spans="1:22" s="70" customFormat="1" ht="7.5" customHeight="1" x14ac:dyDescent="0.2">
      <c r="A2" s="106"/>
      <c r="B2" s="52"/>
      <c r="C2" s="52"/>
      <c r="D2" s="52"/>
      <c r="E2" s="109"/>
      <c r="F2" s="52"/>
      <c r="G2" s="52"/>
      <c r="H2" s="52"/>
      <c r="I2" s="109"/>
      <c r="J2" s="52"/>
      <c r="K2" s="52"/>
      <c r="L2" s="52"/>
      <c r="M2" s="52"/>
      <c r="N2" s="109"/>
      <c r="O2" s="49"/>
      <c r="P2" s="39"/>
      <c r="Q2" s="39"/>
      <c r="R2" s="176"/>
      <c r="S2" s="71"/>
      <c r="V2" s="39"/>
    </row>
    <row r="3" spans="1:22" s="70" customFormat="1" ht="18" customHeight="1" x14ac:dyDescent="0.2">
      <c r="A3" s="36" t="s">
        <v>463</v>
      </c>
      <c r="B3" s="52"/>
      <c r="C3" s="52"/>
      <c r="D3" s="52"/>
      <c r="E3" s="109"/>
      <c r="F3" s="52"/>
      <c r="G3" s="52"/>
      <c r="H3" s="52"/>
      <c r="I3" s="109"/>
      <c r="J3" s="52"/>
      <c r="K3" s="52"/>
      <c r="L3" s="52"/>
      <c r="M3" s="52"/>
      <c r="N3" s="109"/>
      <c r="O3" s="49"/>
      <c r="P3" s="39"/>
      <c r="Q3" s="39"/>
      <c r="R3" s="176"/>
      <c r="S3" s="71"/>
      <c r="V3" s="39"/>
    </row>
    <row r="4" spans="1:22" s="56" customFormat="1" ht="34.5" customHeight="1" x14ac:dyDescent="0.2">
      <c r="A4" s="193" t="s">
        <v>202</v>
      </c>
      <c r="B4" s="194"/>
      <c r="C4" s="194"/>
      <c r="D4" s="193"/>
      <c r="E4" s="193" t="s">
        <v>225</v>
      </c>
      <c r="F4" s="194"/>
      <c r="G4" s="194"/>
      <c r="H4" s="194"/>
      <c r="I4" s="194"/>
      <c r="J4" s="193"/>
      <c r="K4" s="193" t="s">
        <v>226</v>
      </c>
      <c r="L4" s="194"/>
      <c r="M4" s="194"/>
      <c r="N4" s="195"/>
      <c r="O4" s="218" t="s">
        <v>232</v>
      </c>
      <c r="Q4" s="440">
        <v>1</v>
      </c>
      <c r="R4" s="71" t="s">
        <v>213</v>
      </c>
      <c r="S4" s="56" t="s">
        <v>525</v>
      </c>
    </row>
    <row r="5" spans="1:22" s="56" customFormat="1" ht="21.75" customHeight="1" x14ac:dyDescent="0.2">
      <c r="A5" s="170" t="s">
        <v>193</v>
      </c>
      <c r="B5" s="168" t="s">
        <v>7</v>
      </c>
      <c r="C5" s="168" t="s">
        <v>8</v>
      </c>
      <c r="D5" s="168" t="s">
        <v>9</v>
      </c>
      <c r="E5" s="168" t="s">
        <v>11</v>
      </c>
      <c r="F5" s="168" t="s">
        <v>12</v>
      </c>
      <c r="G5" s="168" t="s">
        <v>13</v>
      </c>
      <c r="H5" s="168" t="s">
        <v>14</v>
      </c>
      <c r="I5" s="168" t="s">
        <v>15</v>
      </c>
      <c r="J5" s="168" t="s">
        <v>16</v>
      </c>
      <c r="K5" s="168" t="s">
        <v>17</v>
      </c>
      <c r="L5" s="168" t="s">
        <v>18</v>
      </c>
      <c r="M5" s="168" t="s">
        <v>19</v>
      </c>
      <c r="N5" s="168" t="s">
        <v>201</v>
      </c>
      <c r="S5" s="71" t="s">
        <v>526</v>
      </c>
    </row>
    <row r="6" spans="1:22" ht="21.75" customHeight="1" x14ac:dyDescent="0.2">
      <c r="A6" s="391" t="s">
        <v>384</v>
      </c>
      <c r="B6" s="430"/>
      <c r="C6" s="430"/>
      <c r="D6" s="430"/>
      <c r="E6" s="430"/>
      <c r="F6" s="430"/>
      <c r="G6" s="430"/>
      <c r="H6" s="430"/>
      <c r="I6" s="430"/>
      <c r="J6" s="430"/>
      <c r="K6" s="430"/>
      <c r="L6" s="430"/>
      <c r="M6" s="430"/>
      <c r="N6" s="66">
        <f>SUM(B6:M6)</f>
        <v>0</v>
      </c>
      <c r="O6" s="218" t="s">
        <v>235</v>
      </c>
      <c r="P6" s="36"/>
      <c r="S6" s="68" t="s">
        <v>527</v>
      </c>
    </row>
    <row r="7" spans="1:22" ht="21.75" customHeight="1" x14ac:dyDescent="0.2">
      <c r="A7" s="391" t="s">
        <v>386</v>
      </c>
      <c r="B7" s="430"/>
      <c r="C7" s="430"/>
      <c r="D7" s="430"/>
      <c r="E7" s="430"/>
      <c r="F7" s="430"/>
      <c r="G7" s="430"/>
      <c r="H7" s="430"/>
      <c r="I7" s="430"/>
      <c r="J7" s="430"/>
      <c r="K7" s="430"/>
      <c r="L7" s="430"/>
      <c r="M7" s="430"/>
      <c r="N7" s="66">
        <f>SUM(B7:M7)</f>
        <v>0</v>
      </c>
      <c r="O7" s="218" t="s">
        <v>236</v>
      </c>
      <c r="P7" s="36"/>
    </row>
    <row r="8" spans="1:22" ht="21.75" customHeight="1" x14ac:dyDescent="0.2">
      <c r="A8" s="30" t="s">
        <v>150</v>
      </c>
      <c r="B8" s="430"/>
      <c r="C8" s="430"/>
      <c r="D8" s="430"/>
      <c r="E8" s="430"/>
      <c r="F8" s="430"/>
      <c r="G8" s="430"/>
      <c r="H8" s="430"/>
      <c r="I8" s="430"/>
      <c r="J8" s="430"/>
      <c r="K8" s="430"/>
      <c r="L8" s="430"/>
      <c r="M8" s="430"/>
      <c r="N8" s="66">
        <f>SUM(B8:M8)</f>
        <v>0</v>
      </c>
      <c r="O8" s="218" t="s">
        <v>234</v>
      </c>
      <c r="P8" s="36"/>
    </row>
    <row r="9" spans="1:22" ht="21.75" customHeight="1" x14ac:dyDescent="0.2">
      <c r="A9" s="168" t="s">
        <v>186</v>
      </c>
      <c r="B9" s="66">
        <f>SUM(B6:B8)</f>
        <v>0</v>
      </c>
      <c r="C9" s="66">
        <f t="shared" ref="C9:L9" si="0">SUM(C6:C8)</f>
        <v>0</v>
      </c>
      <c r="D9" s="66">
        <f t="shared" si="0"/>
        <v>0</v>
      </c>
      <c r="E9" s="66">
        <f t="shared" si="0"/>
        <v>0</v>
      </c>
      <c r="F9" s="66">
        <f t="shared" si="0"/>
        <v>0</v>
      </c>
      <c r="G9" s="66">
        <f t="shared" si="0"/>
        <v>0</v>
      </c>
      <c r="H9" s="66">
        <f t="shared" si="0"/>
        <v>0</v>
      </c>
      <c r="I9" s="66">
        <f t="shared" si="0"/>
        <v>0</v>
      </c>
      <c r="J9" s="66">
        <f t="shared" si="0"/>
        <v>0</v>
      </c>
      <c r="K9" s="66">
        <f t="shared" si="0"/>
        <v>0</v>
      </c>
      <c r="L9" s="66">
        <f t="shared" si="0"/>
        <v>0</v>
      </c>
      <c r="M9" s="66">
        <f>SUM(M6:M8)</f>
        <v>0</v>
      </c>
      <c r="N9" s="66">
        <f>SUM(B9:M9)</f>
        <v>0</v>
      </c>
    </row>
    <row r="10" spans="1:22" s="70" customFormat="1" ht="13.5" customHeight="1" x14ac:dyDescent="0.2">
      <c r="A10" s="106"/>
      <c r="B10" s="52"/>
      <c r="C10" s="52"/>
      <c r="D10" s="52"/>
      <c r="E10" s="109"/>
      <c r="F10" s="52"/>
      <c r="G10" s="52"/>
      <c r="H10" s="52"/>
      <c r="I10" s="109"/>
      <c r="J10" s="52"/>
      <c r="K10" s="52"/>
      <c r="L10" s="52"/>
      <c r="M10" s="52"/>
      <c r="N10" s="109"/>
      <c r="S10" s="71"/>
      <c r="V10" s="39"/>
    </row>
    <row r="11" spans="1:22" s="70" customFormat="1" ht="22.5" customHeight="1" x14ac:dyDescent="0.2">
      <c r="A11" s="36" t="s">
        <v>464</v>
      </c>
      <c r="B11" s="52"/>
      <c r="C11" s="52"/>
      <c r="D11" s="52"/>
      <c r="E11" s="109"/>
      <c r="F11" s="52"/>
      <c r="G11" s="52"/>
      <c r="H11" s="52"/>
      <c r="I11" s="109"/>
      <c r="J11" s="52"/>
      <c r="K11" s="52"/>
      <c r="L11" s="52"/>
      <c r="M11" s="52"/>
      <c r="N11" s="109"/>
      <c r="S11" s="71"/>
      <c r="V11" s="39"/>
    </row>
    <row r="12" spans="1:22" s="56" customFormat="1" ht="34.5" customHeight="1" x14ac:dyDescent="0.2">
      <c r="A12" s="193" t="s">
        <v>202</v>
      </c>
      <c r="B12" s="194"/>
      <c r="C12" s="194"/>
      <c r="D12" s="193"/>
      <c r="E12" s="193" t="s">
        <v>190</v>
      </c>
      <c r="F12" s="194"/>
      <c r="G12" s="194"/>
      <c r="H12" s="194"/>
      <c r="I12" s="194"/>
      <c r="J12" s="193"/>
      <c r="K12" s="193" t="s">
        <v>189</v>
      </c>
      <c r="L12" s="194"/>
      <c r="M12" s="194"/>
      <c r="N12" s="195"/>
      <c r="O12" s="218" t="s">
        <v>232</v>
      </c>
      <c r="Q12" s="441">
        <v>3</v>
      </c>
      <c r="R12" s="71" t="s">
        <v>212</v>
      </c>
    </row>
    <row r="13" spans="1:22" s="56" customFormat="1" ht="21.75" customHeight="1" x14ac:dyDescent="0.2">
      <c r="A13" s="170" t="s">
        <v>192</v>
      </c>
      <c r="B13" s="168" t="s">
        <v>7</v>
      </c>
      <c r="C13" s="168" t="s">
        <v>8</v>
      </c>
      <c r="D13" s="168" t="s">
        <v>9</v>
      </c>
      <c r="E13" s="168" t="s">
        <v>11</v>
      </c>
      <c r="F13" s="168" t="s">
        <v>12</v>
      </c>
      <c r="G13" s="168" t="s">
        <v>13</v>
      </c>
      <c r="H13" s="168" t="s">
        <v>14</v>
      </c>
      <c r="I13" s="168" t="s">
        <v>15</v>
      </c>
      <c r="J13" s="168" t="s">
        <v>16</v>
      </c>
      <c r="K13" s="168" t="s">
        <v>17</v>
      </c>
      <c r="L13" s="168" t="s">
        <v>18</v>
      </c>
      <c r="M13" s="168" t="s">
        <v>19</v>
      </c>
      <c r="N13" s="168" t="s">
        <v>201</v>
      </c>
      <c r="S13" s="71"/>
    </row>
    <row r="14" spans="1:22" ht="21.75" customHeight="1" x14ac:dyDescent="0.2">
      <c r="A14" s="391" t="s">
        <v>384</v>
      </c>
      <c r="B14" s="430"/>
      <c r="C14" s="430"/>
      <c r="D14" s="430"/>
      <c r="E14" s="430"/>
      <c r="F14" s="430"/>
      <c r="G14" s="430"/>
      <c r="H14" s="430"/>
      <c r="I14" s="430"/>
      <c r="J14" s="430"/>
      <c r="K14" s="430"/>
      <c r="L14" s="430"/>
      <c r="M14" s="430"/>
      <c r="N14" s="66">
        <f>SUM(B14:M14)</f>
        <v>0</v>
      </c>
      <c r="O14" s="218" t="s">
        <v>232</v>
      </c>
      <c r="P14" s="36"/>
    </row>
    <row r="15" spans="1:22" ht="21.75" customHeight="1" x14ac:dyDescent="0.2">
      <c r="A15" s="391" t="s">
        <v>386</v>
      </c>
      <c r="B15" s="430"/>
      <c r="C15" s="430"/>
      <c r="D15" s="430"/>
      <c r="E15" s="430"/>
      <c r="F15" s="430"/>
      <c r="G15" s="430"/>
      <c r="H15" s="430"/>
      <c r="I15" s="430"/>
      <c r="J15" s="430"/>
      <c r="K15" s="430"/>
      <c r="L15" s="430"/>
      <c r="M15" s="430"/>
      <c r="N15" s="66">
        <f>SUM(B15:M15)</f>
        <v>0</v>
      </c>
      <c r="O15" s="218" t="s">
        <v>232</v>
      </c>
      <c r="P15" s="36"/>
    </row>
    <row r="16" spans="1:22" ht="21.75" customHeight="1" x14ac:dyDescent="0.2">
      <c r="A16" s="30" t="s">
        <v>150</v>
      </c>
      <c r="B16" s="430"/>
      <c r="C16" s="430"/>
      <c r="D16" s="430"/>
      <c r="E16" s="430"/>
      <c r="F16" s="430"/>
      <c r="G16" s="430"/>
      <c r="H16" s="430"/>
      <c r="I16" s="430"/>
      <c r="J16" s="430"/>
      <c r="K16" s="430"/>
      <c r="L16" s="430"/>
      <c r="M16" s="430"/>
      <c r="N16" s="66">
        <f>SUM(B16:M16)</f>
        <v>0</v>
      </c>
      <c r="O16" s="218" t="s">
        <v>232</v>
      </c>
      <c r="P16" s="36"/>
    </row>
    <row r="17" spans="1:22" ht="21.75" customHeight="1" x14ac:dyDescent="0.2">
      <c r="A17" s="168" t="s">
        <v>186</v>
      </c>
      <c r="B17" s="66">
        <f t="shared" ref="B17:M17" si="1">SUM(B14:B16)</f>
        <v>0</v>
      </c>
      <c r="C17" s="66">
        <f t="shared" si="1"/>
        <v>0</v>
      </c>
      <c r="D17" s="66">
        <f t="shared" si="1"/>
        <v>0</v>
      </c>
      <c r="E17" s="66">
        <f t="shared" si="1"/>
        <v>0</v>
      </c>
      <c r="F17" s="66">
        <f t="shared" si="1"/>
        <v>0</v>
      </c>
      <c r="G17" s="66">
        <f t="shared" si="1"/>
        <v>0</v>
      </c>
      <c r="H17" s="66">
        <f t="shared" si="1"/>
        <v>0</v>
      </c>
      <c r="I17" s="66">
        <f t="shared" si="1"/>
        <v>0</v>
      </c>
      <c r="J17" s="66">
        <f t="shared" si="1"/>
        <v>0</v>
      </c>
      <c r="K17" s="66">
        <f t="shared" si="1"/>
        <v>0</v>
      </c>
      <c r="L17" s="66">
        <f t="shared" si="1"/>
        <v>0</v>
      </c>
      <c r="M17" s="66">
        <f t="shared" si="1"/>
        <v>0</v>
      </c>
      <c r="N17" s="66">
        <f>SUM(B17:M17)</f>
        <v>0</v>
      </c>
      <c r="O17" s="417"/>
    </row>
    <row r="18" spans="1:22" s="70" customFormat="1" ht="12.75" customHeight="1" x14ac:dyDescent="0.2">
      <c r="A18" s="106"/>
      <c r="B18" s="52"/>
      <c r="C18" s="52"/>
      <c r="D18" s="52"/>
      <c r="E18" s="109"/>
      <c r="F18" s="52"/>
      <c r="G18" s="52"/>
      <c r="H18" s="52"/>
      <c r="I18" s="109"/>
      <c r="J18" s="52"/>
      <c r="K18" s="52"/>
      <c r="L18" s="52"/>
      <c r="M18" s="52"/>
      <c r="N18" s="109"/>
      <c r="S18" s="71"/>
      <c r="V18" s="39"/>
    </row>
    <row r="19" spans="1:22" ht="21.75" customHeight="1" x14ac:dyDescent="0.2">
      <c r="A19" s="36" t="s">
        <v>465</v>
      </c>
      <c r="B19" s="52"/>
      <c r="C19" s="52"/>
      <c r="D19" s="52"/>
      <c r="E19" s="52"/>
      <c r="F19" s="52"/>
      <c r="G19" s="52"/>
    </row>
    <row r="20" spans="1:22" s="56" customFormat="1" ht="34.5" customHeight="1" x14ac:dyDescent="0.2">
      <c r="A20" s="193" t="s">
        <v>202</v>
      </c>
      <c r="B20" s="194"/>
      <c r="C20" s="194"/>
      <c r="D20" s="193"/>
      <c r="E20" s="193" t="s">
        <v>190</v>
      </c>
      <c r="F20" s="194"/>
      <c r="G20" s="194"/>
      <c r="H20" s="194"/>
      <c r="I20" s="194"/>
      <c r="J20" s="193"/>
      <c r="K20" s="193" t="s">
        <v>189</v>
      </c>
      <c r="L20" s="194"/>
      <c r="M20" s="194"/>
      <c r="N20" s="195"/>
      <c r="O20" s="218" t="s">
        <v>232</v>
      </c>
      <c r="Q20" s="440">
        <v>3</v>
      </c>
      <c r="R20" s="71" t="s">
        <v>211</v>
      </c>
    </row>
    <row r="21" spans="1:22" s="56" customFormat="1" ht="21.75" customHeight="1" x14ac:dyDescent="0.2">
      <c r="A21" s="170" t="s">
        <v>191</v>
      </c>
      <c r="B21" s="168" t="s">
        <v>7</v>
      </c>
      <c r="C21" s="168" t="s">
        <v>8</v>
      </c>
      <c r="D21" s="168" t="s">
        <v>9</v>
      </c>
      <c r="E21" s="168" t="s">
        <v>11</v>
      </c>
      <c r="F21" s="168" t="s">
        <v>12</v>
      </c>
      <c r="G21" s="168" t="s">
        <v>13</v>
      </c>
      <c r="H21" s="168" t="s">
        <v>14</v>
      </c>
      <c r="I21" s="168" t="s">
        <v>15</v>
      </c>
      <c r="J21" s="168" t="s">
        <v>16</v>
      </c>
      <c r="K21" s="168" t="s">
        <v>17</v>
      </c>
      <c r="L21" s="168" t="s">
        <v>18</v>
      </c>
      <c r="M21" s="168" t="s">
        <v>19</v>
      </c>
      <c r="N21" s="168" t="s">
        <v>201</v>
      </c>
      <c r="O21" s="62"/>
      <c r="S21" s="71"/>
    </row>
    <row r="22" spans="1:22" ht="24" customHeight="1" x14ac:dyDescent="0.2">
      <c r="A22" s="393" t="s">
        <v>385</v>
      </c>
      <c r="B22" s="431"/>
      <c r="C22" s="431"/>
      <c r="D22" s="431"/>
      <c r="E22" s="431"/>
      <c r="F22" s="431"/>
      <c r="G22" s="431"/>
      <c r="H22" s="431"/>
      <c r="I22" s="431"/>
      <c r="J22" s="431"/>
      <c r="K22" s="431"/>
      <c r="L22" s="431"/>
      <c r="M22" s="431"/>
      <c r="N22" s="73">
        <f>SUM(B22:M22)</f>
        <v>0</v>
      </c>
      <c r="O22" s="218"/>
      <c r="P22" s="36"/>
    </row>
    <row r="23" spans="1:22" ht="24" customHeight="1" x14ac:dyDescent="0.2">
      <c r="A23" s="394" t="s">
        <v>316</v>
      </c>
      <c r="B23" s="431"/>
      <c r="C23" s="431"/>
      <c r="D23" s="431"/>
      <c r="E23" s="431"/>
      <c r="F23" s="431"/>
      <c r="G23" s="431"/>
      <c r="H23" s="431"/>
      <c r="I23" s="431"/>
      <c r="J23" s="431"/>
      <c r="K23" s="431"/>
      <c r="L23" s="431"/>
      <c r="M23" s="431"/>
      <c r="N23" s="73">
        <f>SUM(B23:M23)</f>
        <v>0</v>
      </c>
      <c r="O23" s="218"/>
      <c r="P23" s="36"/>
    </row>
    <row r="24" spans="1:22" ht="21.75" customHeight="1" x14ac:dyDescent="0.2">
      <c r="A24" s="168" t="s">
        <v>186</v>
      </c>
      <c r="B24" s="73">
        <f>SUM(B22:B23)</f>
        <v>0</v>
      </c>
      <c r="C24" s="73">
        <f>SUM(C22:C23)</f>
        <v>0</v>
      </c>
      <c r="D24" s="73">
        <f t="shared" ref="D24:N24" si="2">SUM(D22:D23)</f>
        <v>0</v>
      </c>
      <c r="E24" s="73">
        <f t="shared" si="2"/>
        <v>0</v>
      </c>
      <c r="F24" s="73">
        <f t="shared" si="2"/>
        <v>0</v>
      </c>
      <c r="G24" s="73">
        <f t="shared" si="2"/>
        <v>0</v>
      </c>
      <c r="H24" s="73">
        <f t="shared" si="2"/>
        <v>0</v>
      </c>
      <c r="I24" s="73">
        <f t="shared" si="2"/>
        <v>0</v>
      </c>
      <c r="J24" s="73">
        <f t="shared" si="2"/>
        <v>0</v>
      </c>
      <c r="K24" s="73">
        <f t="shared" si="2"/>
        <v>0</v>
      </c>
      <c r="L24" s="73">
        <f t="shared" si="2"/>
        <v>0</v>
      </c>
      <c r="M24" s="73">
        <f t="shared" si="2"/>
        <v>0</v>
      </c>
      <c r="N24" s="73">
        <f t="shared" si="2"/>
        <v>0</v>
      </c>
    </row>
    <row r="25" spans="1:22" s="70" customFormat="1" ht="21.75" customHeight="1" x14ac:dyDescent="0.2">
      <c r="A25" s="106"/>
      <c r="B25" s="52"/>
      <c r="C25" s="52"/>
      <c r="D25" s="52"/>
      <c r="E25" s="109"/>
      <c r="F25" s="52"/>
      <c r="G25" s="52"/>
      <c r="H25" s="52"/>
      <c r="I25" s="109"/>
      <c r="J25" s="52"/>
      <c r="K25" s="52"/>
      <c r="L25" s="52"/>
      <c r="M25" s="52"/>
      <c r="N25" s="109"/>
      <c r="S25" s="71"/>
      <c r="V25" s="39"/>
    </row>
  </sheetData>
  <sheetProtection password="CAEB" sheet="1" objects="1" scenarios="1" formatCells="0"/>
  <mergeCells count="2">
    <mergeCell ref="O1:P1"/>
    <mergeCell ref="A1:B1"/>
  </mergeCells>
  <phoneticPr fontId="1"/>
  <hyperlinks>
    <hyperlink ref="O1:P1" location="目次!A1" display="目次に戻る" xr:uid="{00000000-0004-0000-0400-000000000000}"/>
    <hyperlink ref="O6" location="ヘルプ!A3" display="ヘルプ" xr:uid="{00000000-0004-0000-0400-000001000000}"/>
    <hyperlink ref="O7:O8" location="ヘルプ!A2" display="ヘルプ" xr:uid="{00000000-0004-0000-0400-000002000000}"/>
    <hyperlink ref="O7" location="ヘルプ!A4" display="ヘルプ" xr:uid="{00000000-0004-0000-0400-000003000000}"/>
    <hyperlink ref="O8" location="ヘルプ!A5" display="ヘルプ" xr:uid="{00000000-0004-0000-0400-000004000000}"/>
    <hyperlink ref="O4" location="ヘルプ!A2" display="ヘルプ" xr:uid="{00000000-0004-0000-0400-000005000000}"/>
    <hyperlink ref="O14" location="ヘルプ!A3" display="ヘルプ" xr:uid="{00000000-0004-0000-0400-000006000000}"/>
    <hyperlink ref="O15:O16" location="ヘルプ!A2" display="ヘルプ" xr:uid="{00000000-0004-0000-0400-000007000000}"/>
    <hyperlink ref="O15" location="ヘルプ!A4" display="ヘルプ" xr:uid="{00000000-0004-0000-0400-000008000000}"/>
    <hyperlink ref="O16" location="ヘルプ!A5" display="ヘルプ" xr:uid="{00000000-0004-0000-0400-000009000000}"/>
    <hyperlink ref="O12" location="ヘルプ!A2" display="ヘルプ" xr:uid="{00000000-0004-0000-0400-00000A000000}"/>
    <hyperlink ref="O20" location="ヘルプ!A2" display="ヘルプ" xr:uid="{00000000-0004-0000-0400-00000B000000}"/>
  </hyperlinks>
  <printOptions horizontalCentered="1"/>
  <pageMargins left="0.51181102362204722" right="0.51181102362204722" top="0.74803149606299213" bottom="0.74803149606299213" header="0.31496062992125984" footer="0.31496062992125984"/>
  <pageSetup paperSize="9" orientation="landscape" verticalDpi="200" r:id="rId1"/>
  <headerFooter>
    <oddHeader>&amp;R&amp;A</oddHeader>
    <oddFooter>&amp;R訪問介護事業所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46" r:id="rId4" name="Option Button 58">
              <controlPr defaultSize="0" autoFill="0" autoLine="0" autoPict="0">
                <anchor moveWithCells="1">
                  <from>
                    <xdr:col>0</xdr:col>
                    <xdr:colOff>106680</xdr:colOff>
                    <xdr:row>3</xdr:row>
                    <xdr:rowOff>30480</xdr:rowOff>
                  </from>
                  <to>
                    <xdr:col>1</xdr:col>
                    <xdr:colOff>655320</xdr:colOff>
                    <xdr:row>3</xdr:row>
                    <xdr:rowOff>426720</xdr:rowOff>
                  </to>
                </anchor>
              </controlPr>
            </control>
          </mc:Choice>
        </mc:AlternateContent>
        <mc:AlternateContent xmlns:mc="http://schemas.openxmlformats.org/markup-compatibility/2006">
          <mc:Choice Requires="x14">
            <control shapeId="12347" r:id="rId5" name="Option Button 59">
              <controlPr defaultSize="0" autoFill="0" autoLine="0" autoPict="0">
                <anchor moveWithCells="1">
                  <from>
                    <xdr:col>3</xdr:col>
                    <xdr:colOff>495300</xdr:colOff>
                    <xdr:row>3</xdr:row>
                    <xdr:rowOff>7620</xdr:rowOff>
                  </from>
                  <to>
                    <xdr:col>7</xdr:col>
                    <xdr:colOff>327660</xdr:colOff>
                    <xdr:row>3</xdr:row>
                    <xdr:rowOff>403860</xdr:rowOff>
                  </to>
                </anchor>
              </controlPr>
            </control>
          </mc:Choice>
        </mc:AlternateContent>
        <mc:AlternateContent xmlns:mc="http://schemas.openxmlformats.org/markup-compatibility/2006">
          <mc:Choice Requires="x14">
            <control shapeId="12348" r:id="rId6" name="Option Button 60">
              <controlPr defaultSize="0" autoFill="0" autoLine="0" autoPict="0">
                <anchor moveWithCells="1">
                  <from>
                    <xdr:col>9</xdr:col>
                    <xdr:colOff>419100</xdr:colOff>
                    <xdr:row>3</xdr:row>
                    <xdr:rowOff>38100</xdr:rowOff>
                  </from>
                  <to>
                    <xdr:col>12</xdr:col>
                    <xdr:colOff>198120</xdr:colOff>
                    <xdr:row>3</xdr:row>
                    <xdr:rowOff>426720</xdr:rowOff>
                  </to>
                </anchor>
              </controlPr>
            </control>
          </mc:Choice>
        </mc:AlternateContent>
        <mc:AlternateContent xmlns:mc="http://schemas.openxmlformats.org/markup-compatibility/2006">
          <mc:Choice Requires="x14">
            <control shapeId="12349" r:id="rId7" name="Group Box 61">
              <controlPr locked="0" defaultSize="0" autoFill="0" autoPict="0">
                <anchor moveWithCells="1">
                  <from>
                    <xdr:col>0</xdr:col>
                    <xdr:colOff>0</xdr:colOff>
                    <xdr:row>2</xdr:row>
                    <xdr:rowOff>198120</xdr:rowOff>
                  </from>
                  <to>
                    <xdr:col>12</xdr:col>
                    <xdr:colOff>297180</xdr:colOff>
                    <xdr:row>4</xdr:row>
                    <xdr:rowOff>38100</xdr:rowOff>
                  </to>
                </anchor>
              </controlPr>
            </control>
          </mc:Choice>
        </mc:AlternateContent>
        <mc:AlternateContent xmlns:mc="http://schemas.openxmlformats.org/markup-compatibility/2006">
          <mc:Choice Requires="x14">
            <control shapeId="12410" r:id="rId8" name="Option Button 122">
              <controlPr defaultSize="0" autoFill="0" autoLine="0" autoPict="0">
                <anchor moveWithCells="1">
                  <from>
                    <xdr:col>0</xdr:col>
                    <xdr:colOff>76200</xdr:colOff>
                    <xdr:row>11</xdr:row>
                    <xdr:rowOff>22860</xdr:rowOff>
                  </from>
                  <to>
                    <xdr:col>0</xdr:col>
                    <xdr:colOff>1356360</xdr:colOff>
                    <xdr:row>11</xdr:row>
                    <xdr:rowOff>403860</xdr:rowOff>
                  </to>
                </anchor>
              </controlPr>
            </control>
          </mc:Choice>
        </mc:AlternateContent>
        <mc:AlternateContent xmlns:mc="http://schemas.openxmlformats.org/markup-compatibility/2006">
          <mc:Choice Requires="x14">
            <control shapeId="12411" r:id="rId9" name="Option Button 123">
              <controlPr defaultSize="0" autoFill="0" autoLine="0" autoPict="0">
                <anchor moveWithCells="1">
                  <from>
                    <xdr:col>3</xdr:col>
                    <xdr:colOff>541020</xdr:colOff>
                    <xdr:row>11</xdr:row>
                    <xdr:rowOff>22860</xdr:rowOff>
                  </from>
                  <to>
                    <xdr:col>5</xdr:col>
                    <xdr:colOff>480060</xdr:colOff>
                    <xdr:row>11</xdr:row>
                    <xdr:rowOff>403860</xdr:rowOff>
                  </to>
                </anchor>
              </controlPr>
            </control>
          </mc:Choice>
        </mc:AlternateContent>
        <mc:AlternateContent xmlns:mc="http://schemas.openxmlformats.org/markup-compatibility/2006">
          <mc:Choice Requires="x14">
            <control shapeId="12412" r:id="rId10" name="Option Button 124">
              <controlPr defaultSize="0" autoFill="0" autoLine="0" autoPict="0">
                <anchor moveWithCells="1">
                  <from>
                    <xdr:col>9</xdr:col>
                    <xdr:colOff>426720</xdr:colOff>
                    <xdr:row>11</xdr:row>
                    <xdr:rowOff>30480</xdr:rowOff>
                  </from>
                  <to>
                    <xdr:col>11</xdr:col>
                    <xdr:colOff>365760</xdr:colOff>
                    <xdr:row>11</xdr:row>
                    <xdr:rowOff>419100</xdr:rowOff>
                  </to>
                </anchor>
              </controlPr>
            </control>
          </mc:Choice>
        </mc:AlternateContent>
        <mc:AlternateContent xmlns:mc="http://schemas.openxmlformats.org/markup-compatibility/2006">
          <mc:Choice Requires="x14">
            <control shapeId="12414" r:id="rId11" name="Group Box 126">
              <controlPr locked="0" defaultSize="0" autoFill="0" autoPict="0">
                <anchor moveWithCells="1">
                  <from>
                    <xdr:col>0</xdr:col>
                    <xdr:colOff>30480</xdr:colOff>
                    <xdr:row>11</xdr:row>
                    <xdr:rowOff>7620</xdr:rowOff>
                  </from>
                  <to>
                    <xdr:col>12</xdr:col>
                    <xdr:colOff>373380</xdr:colOff>
                    <xdr:row>12</xdr:row>
                    <xdr:rowOff>0</xdr:rowOff>
                  </to>
                </anchor>
              </controlPr>
            </control>
          </mc:Choice>
        </mc:AlternateContent>
        <mc:AlternateContent xmlns:mc="http://schemas.openxmlformats.org/markup-compatibility/2006">
          <mc:Choice Requires="x14">
            <control shapeId="12415" r:id="rId12" name="Option Button 127">
              <controlPr defaultSize="0" autoFill="0" autoLine="0" autoPict="0">
                <anchor moveWithCells="1">
                  <from>
                    <xdr:col>0</xdr:col>
                    <xdr:colOff>76200</xdr:colOff>
                    <xdr:row>19</xdr:row>
                    <xdr:rowOff>68580</xdr:rowOff>
                  </from>
                  <to>
                    <xdr:col>0</xdr:col>
                    <xdr:colOff>1478280</xdr:colOff>
                    <xdr:row>19</xdr:row>
                    <xdr:rowOff>388620</xdr:rowOff>
                  </to>
                </anchor>
              </controlPr>
            </control>
          </mc:Choice>
        </mc:AlternateContent>
        <mc:AlternateContent xmlns:mc="http://schemas.openxmlformats.org/markup-compatibility/2006">
          <mc:Choice Requires="x14">
            <control shapeId="12416" r:id="rId13" name="Option Button 128">
              <controlPr defaultSize="0" autoFill="0" autoLine="0" autoPict="0">
                <anchor moveWithCells="1">
                  <from>
                    <xdr:col>3</xdr:col>
                    <xdr:colOff>563880</xdr:colOff>
                    <xdr:row>19</xdr:row>
                    <xdr:rowOff>68580</xdr:rowOff>
                  </from>
                  <to>
                    <xdr:col>5</xdr:col>
                    <xdr:colOff>617220</xdr:colOff>
                    <xdr:row>19</xdr:row>
                    <xdr:rowOff>388620</xdr:rowOff>
                  </to>
                </anchor>
              </controlPr>
            </control>
          </mc:Choice>
        </mc:AlternateContent>
        <mc:AlternateContent xmlns:mc="http://schemas.openxmlformats.org/markup-compatibility/2006">
          <mc:Choice Requires="x14">
            <control shapeId="12417" r:id="rId14" name="Option Button 129">
              <controlPr defaultSize="0" autoFill="0" autoLine="0" autoPict="0">
                <anchor moveWithCells="1">
                  <from>
                    <xdr:col>9</xdr:col>
                    <xdr:colOff>426720</xdr:colOff>
                    <xdr:row>19</xdr:row>
                    <xdr:rowOff>60960</xdr:rowOff>
                  </from>
                  <to>
                    <xdr:col>11</xdr:col>
                    <xdr:colOff>495300</xdr:colOff>
                    <xdr:row>19</xdr:row>
                    <xdr:rowOff>381000</xdr:rowOff>
                  </to>
                </anchor>
              </controlPr>
            </control>
          </mc:Choice>
        </mc:AlternateContent>
        <mc:AlternateContent xmlns:mc="http://schemas.openxmlformats.org/markup-compatibility/2006">
          <mc:Choice Requires="x14">
            <control shapeId="12418" r:id="rId15" name="Group Box 130">
              <controlPr locked="0" defaultSize="0" autoFill="0" autoPict="0">
                <anchor moveWithCells="1">
                  <from>
                    <xdr:col>0</xdr:col>
                    <xdr:colOff>38100</xdr:colOff>
                    <xdr:row>18</xdr:row>
                    <xdr:rowOff>236220</xdr:rowOff>
                  </from>
                  <to>
                    <xdr:col>12</xdr:col>
                    <xdr:colOff>525780</xdr:colOff>
                    <xdr:row>20</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tabColor rgb="FFFFC000"/>
  </sheetPr>
  <dimension ref="A1:S29"/>
  <sheetViews>
    <sheetView zoomScale="75" zoomScaleNormal="75" zoomScaleSheetLayoutView="100" workbookViewId="0">
      <selection activeCell="B16" sqref="B16"/>
    </sheetView>
  </sheetViews>
  <sheetFormatPr defaultColWidth="9" defaultRowHeight="22.5" customHeight="1" x14ac:dyDescent="0.2"/>
  <cols>
    <col min="1" max="1" width="21.33203125" style="44" customWidth="1"/>
    <col min="2" max="14" width="8.6640625" style="44" customWidth="1"/>
    <col min="15" max="15" width="8.6640625" style="36" customWidth="1"/>
    <col min="16" max="16384" width="9" style="36"/>
  </cols>
  <sheetData>
    <row r="1" spans="1:19" ht="22.5" customHeight="1" x14ac:dyDescent="0.2">
      <c r="A1" s="508" t="s">
        <v>161</v>
      </c>
      <c r="B1" s="508"/>
      <c r="C1" s="415"/>
      <c r="D1" s="509" t="s">
        <v>239</v>
      </c>
      <c r="E1" s="510"/>
      <c r="F1" s="510"/>
      <c r="I1" s="1"/>
      <c r="J1" s="487" t="s">
        <v>60</v>
      </c>
      <c r="K1" s="488"/>
      <c r="M1" s="8"/>
      <c r="N1" s="35" t="s">
        <v>36</v>
      </c>
    </row>
    <row r="2" spans="1:19" ht="21" customHeight="1" x14ac:dyDescent="0.2">
      <c r="A2" s="63" t="s">
        <v>452</v>
      </c>
      <c r="C2" s="36"/>
      <c r="D2" s="49"/>
      <c r="F2" s="63"/>
      <c r="G2" s="36"/>
    </row>
    <row r="3" spans="1:19" s="37" customFormat="1" ht="18" customHeight="1" x14ac:dyDescent="0.2">
      <c r="A3" s="146">
        <f>基本情報＿表紙!$J$4</f>
        <v>4</v>
      </c>
      <c r="B3" s="303" t="s">
        <v>7</v>
      </c>
      <c r="C3" s="303" t="s">
        <v>8</v>
      </c>
      <c r="D3" s="303" t="s">
        <v>9</v>
      </c>
      <c r="E3" s="303" t="s">
        <v>11</v>
      </c>
      <c r="F3" s="303" t="s">
        <v>12</v>
      </c>
      <c r="G3" s="303" t="s">
        <v>13</v>
      </c>
      <c r="H3" s="303" t="s">
        <v>14</v>
      </c>
      <c r="I3" s="303" t="s">
        <v>15</v>
      </c>
      <c r="J3" s="303" t="s">
        <v>16</v>
      </c>
      <c r="K3" s="303" t="s">
        <v>17</v>
      </c>
      <c r="L3" s="303" t="s">
        <v>18</v>
      </c>
      <c r="M3" s="303" t="s">
        <v>19</v>
      </c>
      <c r="N3" s="303" t="s">
        <v>20</v>
      </c>
    </row>
    <row r="4" spans="1:19" ht="18" customHeight="1" x14ac:dyDescent="0.2">
      <c r="A4" s="28" t="s">
        <v>74</v>
      </c>
      <c r="B4" s="430"/>
      <c r="C4" s="430"/>
      <c r="D4" s="430"/>
      <c r="E4" s="430"/>
      <c r="F4" s="430"/>
      <c r="G4" s="430"/>
      <c r="H4" s="430"/>
      <c r="I4" s="430"/>
      <c r="J4" s="430"/>
      <c r="K4" s="430"/>
      <c r="L4" s="430"/>
      <c r="M4" s="430"/>
      <c r="N4" s="66">
        <f>SUM(B4:M4)</f>
        <v>0</v>
      </c>
    </row>
    <row r="5" spans="1:19" ht="18" customHeight="1" x14ac:dyDescent="0.2">
      <c r="A5" s="28" t="s">
        <v>75</v>
      </c>
      <c r="B5" s="430"/>
      <c r="C5" s="430"/>
      <c r="D5" s="430"/>
      <c r="E5" s="430"/>
      <c r="F5" s="430"/>
      <c r="G5" s="430"/>
      <c r="H5" s="430"/>
      <c r="I5" s="430"/>
      <c r="J5" s="430"/>
      <c r="K5" s="430"/>
      <c r="L5" s="430"/>
      <c r="M5" s="430"/>
      <c r="N5" s="66">
        <f>SUM(B5:M5)</f>
        <v>0</v>
      </c>
    </row>
    <row r="6" spans="1:19" ht="18" customHeight="1" x14ac:dyDescent="0.2">
      <c r="A6" s="28" t="s">
        <v>123</v>
      </c>
      <c r="B6" s="430"/>
      <c r="C6" s="430"/>
      <c r="D6" s="430"/>
      <c r="E6" s="430"/>
      <c r="F6" s="430"/>
      <c r="G6" s="430"/>
      <c r="H6" s="430"/>
      <c r="I6" s="430"/>
      <c r="J6" s="430"/>
      <c r="K6" s="430"/>
      <c r="L6" s="430"/>
      <c r="M6" s="430"/>
      <c r="N6" s="66">
        <f>SUM(B6:M6)</f>
        <v>0</v>
      </c>
      <c r="O6" s="221"/>
    </row>
    <row r="7" spans="1:19" ht="18" customHeight="1" x14ac:dyDescent="0.2">
      <c r="A7" s="28" t="s">
        <v>124</v>
      </c>
      <c r="B7" s="430"/>
      <c r="C7" s="430"/>
      <c r="D7" s="430"/>
      <c r="E7" s="430"/>
      <c r="F7" s="430"/>
      <c r="G7" s="430"/>
      <c r="H7" s="430"/>
      <c r="I7" s="430"/>
      <c r="J7" s="430"/>
      <c r="K7" s="430"/>
      <c r="L7" s="430"/>
      <c r="M7" s="430"/>
      <c r="N7" s="66">
        <f>SUM(B7:M7)</f>
        <v>0</v>
      </c>
      <c r="O7" s="221"/>
    </row>
    <row r="8" spans="1:19" ht="18" customHeight="1" x14ac:dyDescent="0.2">
      <c r="A8" s="116" t="s">
        <v>78</v>
      </c>
      <c r="B8" s="66">
        <f>SUM(B4:B7)</f>
        <v>0</v>
      </c>
      <c r="C8" s="66">
        <f t="shared" ref="C8:M8" si="0">SUM(C4:C7)</f>
        <v>0</v>
      </c>
      <c r="D8" s="66">
        <f t="shared" si="0"/>
        <v>0</v>
      </c>
      <c r="E8" s="66">
        <f t="shared" si="0"/>
        <v>0</v>
      </c>
      <c r="F8" s="66">
        <f t="shared" si="0"/>
        <v>0</v>
      </c>
      <c r="G8" s="66">
        <f t="shared" si="0"/>
        <v>0</v>
      </c>
      <c r="H8" s="66">
        <f t="shared" si="0"/>
        <v>0</v>
      </c>
      <c r="I8" s="66">
        <f t="shared" si="0"/>
        <v>0</v>
      </c>
      <c r="J8" s="66">
        <f t="shared" si="0"/>
        <v>0</v>
      </c>
      <c r="K8" s="66">
        <f t="shared" si="0"/>
        <v>0</v>
      </c>
      <c r="L8" s="66">
        <f t="shared" si="0"/>
        <v>0</v>
      </c>
      <c r="M8" s="66">
        <f t="shared" si="0"/>
        <v>0</v>
      </c>
      <c r="N8" s="66">
        <f t="shared" ref="N8:N14" si="1">SUM(B8:M8)</f>
        <v>0</v>
      </c>
    </row>
    <row r="9" spans="1:19" ht="18" customHeight="1" x14ac:dyDescent="0.2">
      <c r="A9" s="28" t="s">
        <v>79</v>
      </c>
      <c r="B9" s="430"/>
      <c r="C9" s="430"/>
      <c r="D9" s="430"/>
      <c r="E9" s="430"/>
      <c r="F9" s="430"/>
      <c r="G9" s="430"/>
      <c r="H9" s="430"/>
      <c r="I9" s="430"/>
      <c r="J9" s="430"/>
      <c r="K9" s="430"/>
      <c r="L9" s="430"/>
      <c r="M9" s="430"/>
      <c r="N9" s="66">
        <f t="shared" si="1"/>
        <v>0</v>
      </c>
    </row>
    <row r="10" spans="1:19" ht="18" customHeight="1" x14ac:dyDescent="0.2">
      <c r="A10" s="28" t="s">
        <v>80</v>
      </c>
      <c r="B10" s="430"/>
      <c r="C10" s="430"/>
      <c r="D10" s="430"/>
      <c r="E10" s="430"/>
      <c r="F10" s="430"/>
      <c r="G10" s="430"/>
      <c r="H10" s="430"/>
      <c r="I10" s="430"/>
      <c r="J10" s="430"/>
      <c r="K10" s="430"/>
      <c r="L10" s="430"/>
      <c r="M10" s="430"/>
      <c r="N10" s="66">
        <f t="shared" si="1"/>
        <v>0</v>
      </c>
      <c r="S10" s="47"/>
    </row>
    <row r="11" spans="1:19" ht="18" customHeight="1" x14ac:dyDescent="0.2">
      <c r="A11" s="28" t="s">
        <v>81</v>
      </c>
      <c r="B11" s="430"/>
      <c r="C11" s="430"/>
      <c r="D11" s="430"/>
      <c r="E11" s="430"/>
      <c r="F11" s="430"/>
      <c r="G11" s="430"/>
      <c r="H11" s="430"/>
      <c r="I11" s="430"/>
      <c r="J11" s="430"/>
      <c r="K11" s="430"/>
      <c r="L11" s="430"/>
      <c r="M11" s="430"/>
      <c r="N11" s="66">
        <f t="shared" si="1"/>
        <v>0</v>
      </c>
      <c r="S11" s="47"/>
    </row>
    <row r="12" spans="1:19" ht="18" customHeight="1" x14ac:dyDescent="0.2">
      <c r="A12" s="28" t="s">
        <v>82</v>
      </c>
      <c r="B12" s="430"/>
      <c r="C12" s="430"/>
      <c r="D12" s="430"/>
      <c r="E12" s="430"/>
      <c r="F12" s="430"/>
      <c r="G12" s="430"/>
      <c r="H12" s="430"/>
      <c r="I12" s="430"/>
      <c r="J12" s="430"/>
      <c r="K12" s="430"/>
      <c r="L12" s="430"/>
      <c r="M12" s="430"/>
      <c r="N12" s="66">
        <f t="shared" si="1"/>
        <v>0</v>
      </c>
      <c r="S12" s="47"/>
    </row>
    <row r="13" spans="1:19" ht="18" customHeight="1" x14ac:dyDescent="0.2">
      <c r="A13" s="28" t="s">
        <v>83</v>
      </c>
      <c r="B13" s="430"/>
      <c r="C13" s="430"/>
      <c r="D13" s="430"/>
      <c r="E13" s="430"/>
      <c r="F13" s="430"/>
      <c r="G13" s="430"/>
      <c r="H13" s="430"/>
      <c r="I13" s="430"/>
      <c r="J13" s="430"/>
      <c r="K13" s="430"/>
      <c r="L13" s="430"/>
      <c r="M13" s="430"/>
      <c r="N13" s="66">
        <f t="shared" si="1"/>
        <v>0</v>
      </c>
      <c r="S13" s="47"/>
    </row>
    <row r="14" spans="1:19" ht="18" customHeight="1" x14ac:dyDescent="0.2">
      <c r="A14" s="259" t="s">
        <v>84</v>
      </c>
      <c r="B14" s="66">
        <f>SUM(B9:B13)</f>
        <v>0</v>
      </c>
      <c r="C14" s="66">
        <f t="shared" ref="C14:M14" si="2">SUM(C9:C13)</f>
        <v>0</v>
      </c>
      <c r="D14" s="66">
        <f t="shared" si="2"/>
        <v>0</v>
      </c>
      <c r="E14" s="66">
        <f t="shared" si="2"/>
        <v>0</v>
      </c>
      <c r="F14" s="66">
        <f t="shared" si="2"/>
        <v>0</v>
      </c>
      <c r="G14" s="66">
        <f t="shared" si="2"/>
        <v>0</v>
      </c>
      <c r="H14" s="66">
        <f t="shared" si="2"/>
        <v>0</v>
      </c>
      <c r="I14" s="66">
        <f t="shared" si="2"/>
        <v>0</v>
      </c>
      <c r="J14" s="66">
        <f t="shared" si="2"/>
        <v>0</v>
      </c>
      <c r="K14" s="66">
        <f t="shared" si="2"/>
        <v>0</v>
      </c>
      <c r="L14" s="66">
        <f t="shared" si="2"/>
        <v>0</v>
      </c>
      <c r="M14" s="66">
        <f t="shared" si="2"/>
        <v>0</v>
      </c>
      <c r="N14" s="66">
        <f t="shared" si="1"/>
        <v>0</v>
      </c>
    </row>
    <row r="15" spans="1:19" ht="18" customHeight="1" x14ac:dyDescent="0.2">
      <c r="A15" s="116" t="s">
        <v>85</v>
      </c>
      <c r="B15" s="66">
        <f t="shared" ref="B15:M15" si="3">B8+B14</f>
        <v>0</v>
      </c>
      <c r="C15" s="66">
        <f t="shared" si="3"/>
        <v>0</v>
      </c>
      <c r="D15" s="66">
        <f t="shared" si="3"/>
        <v>0</v>
      </c>
      <c r="E15" s="66">
        <f t="shared" si="3"/>
        <v>0</v>
      </c>
      <c r="F15" s="66">
        <f t="shared" si="3"/>
        <v>0</v>
      </c>
      <c r="G15" s="66">
        <f t="shared" si="3"/>
        <v>0</v>
      </c>
      <c r="H15" s="66">
        <f t="shared" si="3"/>
        <v>0</v>
      </c>
      <c r="I15" s="66">
        <f t="shared" si="3"/>
        <v>0</v>
      </c>
      <c r="J15" s="66">
        <f t="shared" si="3"/>
        <v>0</v>
      </c>
      <c r="K15" s="66">
        <f t="shared" si="3"/>
        <v>0</v>
      </c>
      <c r="L15" s="66">
        <f t="shared" si="3"/>
        <v>0</v>
      </c>
      <c r="M15" s="66">
        <f t="shared" si="3"/>
        <v>0</v>
      </c>
      <c r="N15" s="66">
        <f>SUM(B15:M15)</f>
        <v>0</v>
      </c>
    </row>
    <row r="16" spans="1:19" ht="18" customHeight="1" x14ac:dyDescent="0.2">
      <c r="A16" s="147" t="s">
        <v>10</v>
      </c>
      <c r="B16" s="451" t="str">
        <f t="shared" ref="B16:N16" si="4">IFERROR((((B4+B6)*0.375)+((B5+B7)*1)+(B9*1)+(B10*2)+(B11*3)+(B12*4)+(B13*5))/(B15),"")</f>
        <v/>
      </c>
      <c r="C16" s="451" t="str">
        <f t="shared" si="4"/>
        <v/>
      </c>
      <c r="D16" s="451" t="str">
        <f t="shared" si="4"/>
        <v/>
      </c>
      <c r="E16" s="451" t="str">
        <f t="shared" si="4"/>
        <v/>
      </c>
      <c r="F16" s="451" t="str">
        <f t="shared" si="4"/>
        <v/>
      </c>
      <c r="G16" s="451" t="str">
        <f t="shared" si="4"/>
        <v/>
      </c>
      <c r="H16" s="451" t="str">
        <f t="shared" si="4"/>
        <v/>
      </c>
      <c r="I16" s="451" t="str">
        <f t="shared" si="4"/>
        <v/>
      </c>
      <c r="J16" s="451" t="str">
        <f t="shared" si="4"/>
        <v/>
      </c>
      <c r="K16" s="451" t="str">
        <f t="shared" si="4"/>
        <v/>
      </c>
      <c r="L16" s="451" t="str">
        <f t="shared" si="4"/>
        <v/>
      </c>
      <c r="M16" s="451" t="str">
        <f t="shared" si="4"/>
        <v/>
      </c>
      <c r="N16" s="451" t="str">
        <f t="shared" si="4"/>
        <v/>
      </c>
    </row>
    <row r="17" spans="1:19" ht="18" customHeight="1" x14ac:dyDescent="0.2">
      <c r="A17" s="28" t="s">
        <v>120</v>
      </c>
      <c r="B17" s="430"/>
      <c r="C17" s="430"/>
      <c r="D17" s="430"/>
      <c r="E17" s="430"/>
      <c r="F17" s="430"/>
      <c r="G17" s="430"/>
      <c r="H17" s="430"/>
      <c r="I17" s="430"/>
      <c r="J17" s="430"/>
      <c r="K17" s="430"/>
      <c r="L17" s="430"/>
      <c r="M17" s="430"/>
      <c r="N17" s="66">
        <f>SUM(B17:M17)</f>
        <v>0</v>
      </c>
      <c r="O17" s="221" t="s">
        <v>240</v>
      </c>
    </row>
    <row r="18" spans="1:19" ht="18" customHeight="1" x14ac:dyDescent="0.2">
      <c r="A18" s="28" t="s">
        <v>76</v>
      </c>
      <c r="B18" s="430"/>
      <c r="C18" s="430"/>
      <c r="D18" s="430"/>
      <c r="E18" s="430"/>
      <c r="F18" s="430"/>
      <c r="G18" s="430"/>
      <c r="H18" s="430"/>
      <c r="I18" s="430"/>
      <c r="J18" s="430"/>
      <c r="K18" s="430"/>
      <c r="L18" s="430"/>
      <c r="M18" s="430"/>
      <c r="N18" s="66">
        <f>SUM(B18:M18)</f>
        <v>0</v>
      </c>
      <c r="O18" s="221" t="s">
        <v>232</v>
      </c>
    </row>
    <row r="19" spans="1:19" ht="18" customHeight="1" x14ac:dyDescent="0.2">
      <c r="A19" s="384" t="s">
        <v>77</v>
      </c>
      <c r="B19" s="430"/>
      <c r="C19" s="430"/>
      <c r="D19" s="430"/>
      <c r="E19" s="430"/>
      <c r="F19" s="430"/>
      <c r="G19" s="430"/>
      <c r="H19" s="430"/>
      <c r="I19" s="430"/>
      <c r="J19" s="430"/>
      <c r="K19" s="430"/>
      <c r="L19" s="430"/>
      <c r="M19" s="430"/>
      <c r="N19" s="66">
        <f>SUM(B19:M19)</f>
        <v>0</v>
      </c>
      <c r="O19" s="221" t="s">
        <v>232</v>
      </c>
    </row>
    <row r="20" spans="1:19" ht="18" customHeight="1" x14ac:dyDescent="0.2">
      <c r="A20" s="385" t="s">
        <v>448</v>
      </c>
      <c r="B20" s="66">
        <f>SUM(B17:B19)</f>
        <v>0</v>
      </c>
      <c r="C20" s="66">
        <f t="shared" ref="C20:M20" si="5">SUM(C17:C19)</f>
        <v>0</v>
      </c>
      <c r="D20" s="66">
        <f>SUM(D17:D19)</f>
        <v>0</v>
      </c>
      <c r="E20" s="66">
        <f t="shared" si="5"/>
        <v>0</v>
      </c>
      <c r="F20" s="66">
        <f t="shared" si="5"/>
        <v>0</v>
      </c>
      <c r="G20" s="66">
        <f>SUM(G17:G19)</f>
        <v>0</v>
      </c>
      <c r="H20" s="66">
        <f t="shared" si="5"/>
        <v>0</v>
      </c>
      <c r="I20" s="66">
        <f t="shared" si="5"/>
        <v>0</v>
      </c>
      <c r="J20" s="66">
        <f t="shared" si="5"/>
        <v>0</v>
      </c>
      <c r="K20" s="66">
        <f t="shared" si="5"/>
        <v>0</v>
      </c>
      <c r="L20" s="66">
        <f t="shared" si="5"/>
        <v>0</v>
      </c>
      <c r="M20" s="66">
        <f t="shared" si="5"/>
        <v>0</v>
      </c>
      <c r="N20" s="66">
        <f>SUM(B20:M20)</f>
        <v>0</v>
      </c>
    </row>
    <row r="21" spans="1:19" ht="18" customHeight="1" x14ac:dyDescent="0.2">
      <c r="A21" s="385" t="s">
        <v>449</v>
      </c>
      <c r="B21" s="66">
        <f>B20+B15</f>
        <v>0</v>
      </c>
      <c r="C21" s="66">
        <f t="shared" ref="C21:M21" si="6">C20+C15</f>
        <v>0</v>
      </c>
      <c r="D21" s="66">
        <f t="shared" si="6"/>
        <v>0</v>
      </c>
      <c r="E21" s="66">
        <f t="shared" si="6"/>
        <v>0</v>
      </c>
      <c r="F21" s="66">
        <f t="shared" si="6"/>
        <v>0</v>
      </c>
      <c r="G21" s="66">
        <f t="shared" si="6"/>
        <v>0</v>
      </c>
      <c r="H21" s="66">
        <f t="shared" si="6"/>
        <v>0</v>
      </c>
      <c r="I21" s="66">
        <f t="shared" si="6"/>
        <v>0</v>
      </c>
      <c r="J21" s="66">
        <f t="shared" si="6"/>
        <v>0</v>
      </c>
      <c r="K21" s="66">
        <f t="shared" si="6"/>
        <v>0</v>
      </c>
      <c r="L21" s="66">
        <f t="shared" si="6"/>
        <v>0</v>
      </c>
      <c r="M21" s="66">
        <f t="shared" si="6"/>
        <v>0</v>
      </c>
      <c r="N21" s="66">
        <f>SUM(B21:M21)</f>
        <v>0</v>
      </c>
    </row>
    <row r="22" spans="1:19" ht="18" customHeight="1" x14ac:dyDescent="0.2">
      <c r="A22" s="11" t="s">
        <v>207</v>
      </c>
      <c r="B22" s="5"/>
      <c r="C22" s="5"/>
      <c r="D22" s="5"/>
      <c r="E22" s="5"/>
      <c r="F22" s="5"/>
      <c r="G22" s="5"/>
      <c r="H22" s="5"/>
      <c r="I22" s="5"/>
      <c r="J22" s="5"/>
      <c r="K22" s="5"/>
      <c r="L22" s="5"/>
      <c r="M22" s="5"/>
      <c r="N22" s="5"/>
    </row>
    <row r="23" spans="1:19" ht="18" customHeight="1" x14ac:dyDescent="0.2">
      <c r="A23" s="342">
        <f>基本情報＿表紙!$J$4</f>
        <v>4</v>
      </c>
      <c r="B23" s="303" t="s">
        <v>7</v>
      </c>
      <c r="C23" s="303" t="s">
        <v>8</v>
      </c>
      <c r="D23" s="303" t="s">
        <v>9</v>
      </c>
      <c r="E23" s="303" t="s">
        <v>11</v>
      </c>
      <c r="F23" s="303" t="s">
        <v>12</v>
      </c>
      <c r="G23" s="303" t="s">
        <v>13</v>
      </c>
      <c r="H23" s="303" t="s">
        <v>14</v>
      </c>
      <c r="I23" s="303" t="s">
        <v>15</v>
      </c>
      <c r="J23" s="303" t="s">
        <v>16</v>
      </c>
      <c r="K23" s="303" t="s">
        <v>17</v>
      </c>
      <c r="L23" s="303" t="s">
        <v>18</v>
      </c>
      <c r="M23" s="303" t="s">
        <v>19</v>
      </c>
      <c r="N23" s="303" t="s">
        <v>20</v>
      </c>
      <c r="S23" s="47"/>
    </row>
    <row r="24" spans="1:19" ht="18" customHeight="1" x14ac:dyDescent="0.2">
      <c r="A24" s="29" t="s">
        <v>86</v>
      </c>
      <c r="B24" s="430"/>
      <c r="C24" s="430"/>
      <c r="D24" s="430"/>
      <c r="E24" s="430"/>
      <c r="F24" s="430"/>
      <c r="G24" s="430"/>
      <c r="H24" s="430"/>
      <c r="I24" s="430"/>
      <c r="J24" s="430"/>
      <c r="K24" s="430"/>
      <c r="L24" s="430"/>
      <c r="M24" s="430"/>
      <c r="N24" s="66">
        <f>SUM(B24:M24)</f>
        <v>0</v>
      </c>
      <c r="O24" s="221" t="s">
        <v>241</v>
      </c>
    </row>
    <row r="25" spans="1:19" ht="18" customHeight="1" x14ac:dyDescent="0.2">
      <c r="A25" s="29" t="s">
        <v>76</v>
      </c>
      <c r="B25" s="430"/>
      <c r="C25" s="430"/>
      <c r="D25" s="430"/>
      <c r="E25" s="430"/>
      <c r="F25" s="430"/>
      <c r="G25" s="430"/>
      <c r="H25" s="430"/>
      <c r="I25" s="430"/>
      <c r="J25" s="430"/>
      <c r="K25" s="430"/>
      <c r="L25" s="430"/>
      <c r="M25" s="430"/>
      <c r="N25" s="66">
        <f>SUM(B25:M25)</f>
        <v>0</v>
      </c>
      <c r="O25" s="221" t="s">
        <v>242</v>
      </c>
    </row>
    <row r="26" spans="1:19" ht="18" customHeight="1" x14ac:dyDescent="0.2">
      <c r="A26" s="258" t="s">
        <v>77</v>
      </c>
      <c r="B26" s="430"/>
      <c r="C26" s="430"/>
      <c r="D26" s="430"/>
      <c r="E26" s="430"/>
      <c r="F26" s="430"/>
      <c r="G26" s="430"/>
      <c r="H26" s="430"/>
      <c r="I26" s="430"/>
      <c r="J26" s="430"/>
      <c r="K26" s="430"/>
      <c r="L26" s="430"/>
      <c r="M26" s="430"/>
      <c r="N26" s="66">
        <f>SUM(B26:M26)</f>
        <v>0</v>
      </c>
      <c r="O26" s="221" t="s">
        <v>243</v>
      </c>
    </row>
    <row r="27" spans="1:19" ht="18" customHeight="1" x14ac:dyDescent="0.2">
      <c r="A27" s="259" t="s">
        <v>110</v>
      </c>
      <c r="B27" s="66">
        <f>SUM(B24:B26)</f>
        <v>0</v>
      </c>
      <c r="C27" s="66">
        <f t="shared" ref="C27:M27" si="7">SUM(C24:C26)</f>
        <v>0</v>
      </c>
      <c r="D27" s="66">
        <f t="shared" si="7"/>
        <v>0</v>
      </c>
      <c r="E27" s="66">
        <f t="shared" si="7"/>
        <v>0</v>
      </c>
      <c r="F27" s="66">
        <f t="shared" si="7"/>
        <v>0</v>
      </c>
      <c r="G27" s="66">
        <f t="shared" si="7"/>
        <v>0</v>
      </c>
      <c r="H27" s="66">
        <f t="shared" si="7"/>
        <v>0</v>
      </c>
      <c r="I27" s="66">
        <f t="shared" si="7"/>
        <v>0</v>
      </c>
      <c r="J27" s="66">
        <f t="shared" si="7"/>
        <v>0</v>
      </c>
      <c r="K27" s="66">
        <f t="shared" si="7"/>
        <v>0</v>
      </c>
      <c r="L27" s="66">
        <f t="shared" si="7"/>
        <v>0</v>
      </c>
      <c r="M27" s="66">
        <f t="shared" si="7"/>
        <v>0</v>
      </c>
      <c r="N27" s="66">
        <f>SUM(B27:M27)</f>
        <v>0</v>
      </c>
    </row>
    <row r="28" spans="1:19" ht="8.25" customHeight="1" x14ac:dyDescent="0.2">
      <c r="A28" s="63"/>
      <c r="B28" s="233"/>
      <c r="C28" s="322"/>
      <c r="D28" s="322"/>
      <c r="E28" s="233"/>
      <c r="F28" s="322"/>
      <c r="G28" s="233"/>
      <c r="H28" s="233"/>
      <c r="I28" s="233"/>
      <c r="J28" s="233"/>
      <c r="K28" s="233"/>
      <c r="L28" s="233"/>
      <c r="M28" s="233"/>
      <c r="N28" s="233"/>
    </row>
    <row r="29" spans="1:19" ht="19.5" customHeight="1" x14ac:dyDescent="0.2">
      <c r="A29" s="385" t="s">
        <v>454</v>
      </c>
      <c r="B29" s="66">
        <f>B21+B27</f>
        <v>0</v>
      </c>
      <c r="C29" s="66">
        <f t="shared" ref="C29:N29" si="8">C21+C27</f>
        <v>0</v>
      </c>
      <c r="D29" s="66">
        <f t="shared" si="8"/>
        <v>0</v>
      </c>
      <c r="E29" s="66">
        <f t="shared" si="8"/>
        <v>0</v>
      </c>
      <c r="F29" s="66">
        <f t="shared" si="8"/>
        <v>0</v>
      </c>
      <c r="G29" s="66">
        <f t="shared" si="8"/>
        <v>0</v>
      </c>
      <c r="H29" s="66">
        <f t="shared" si="8"/>
        <v>0</v>
      </c>
      <c r="I29" s="66">
        <f t="shared" si="8"/>
        <v>0</v>
      </c>
      <c r="J29" s="66">
        <f t="shared" si="8"/>
        <v>0</v>
      </c>
      <c r="K29" s="66">
        <f t="shared" si="8"/>
        <v>0</v>
      </c>
      <c r="L29" s="66">
        <f t="shared" si="8"/>
        <v>0</v>
      </c>
      <c r="M29" s="66">
        <f t="shared" si="8"/>
        <v>0</v>
      </c>
      <c r="N29" s="66">
        <f t="shared" si="8"/>
        <v>0</v>
      </c>
    </row>
  </sheetData>
  <sheetProtection password="CAEB" sheet="1" objects="1" scenarios="1" formatCells="0"/>
  <mergeCells count="3">
    <mergeCell ref="A1:B1"/>
    <mergeCell ref="J1:K1"/>
    <mergeCell ref="D1:F1"/>
  </mergeCells>
  <phoneticPr fontId="1"/>
  <hyperlinks>
    <hyperlink ref="J1:K1" location="目次!A1" display="目次に戻る" xr:uid="{00000000-0004-0000-0500-000000000000}"/>
    <hyperlink ref="O17" location="ヘルプ!A11" display="ヘルプ" xr:uid="{00000000-0004-0000-0500-000001000000}"/>
    <hyperlink ref="O24:O26" location="ヘルプ!A11" display="ヘルプ" xr:uid="{00000000-0004-0000-0500-000002000000}"/>
    <hyperlink ref="O24" location="ヘルプ!A13" display="ヘルプ" xr:uid="{00000000-0004-0000-0500-000003000000}"/>
    <hyperlink ref="O25" location="ヘルプ!A14" display="ヘルプ" xr:uid="{00000000-0004-0000-0500-000004000000}"/>
    <hyperlink ref="O26" location="ヘルプ!A15" display="ヘルプ" xr:uid="{00000000-0004-0000-0500-000005000000}"/>
    <hyperlink ref="D1:F1" location="ヘルプ!A7" display="入力のしかたのヘルプ" xr:uid="{00000000-0004-0000-0500-000006000000}"/>
    <hyperlink ref="O18:O19" location="ヘルプ!A11" display="ヘルプ" xr:uid="{00000000-0004-0000-0500-000007000000}"/>
  </hyperlinks>
  <printOptions horizontalCentered="1" verticalCentered="1"/>
  <pageMargins left="0.51181102362204722" right="0.51181102362204722" top="0.74803149606299213" bottom="0.74803149606299213" header="0.31496062992125984" footer="0.31496062992125984"/>
  <pageSetup paperSize="9" orientation="landscape" verticalDpi="200" r:id="rId1"/>
  <headerFooter>
    <oddHeader>&amp;R&amp;A</oddHeader>
    <oddFooter>&amp;R訪問介護事業所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V45"/>
  <sheetViews>
    <sheetView zoomScale="75" zoomScaleNormal="75" zoomScaleSheetLayoutView="100" workbookViewId="0">
      <selection activeCell="B16" sqref="B16"/>
    </sheetView>
  </sheetViews>
  <sheetFormatPr defaultColWidth="9" defaultRowHeight="15.75" customHeight="1" x14ac:dyDescent="0.2"/>
  <cols>
    <col min="1" max="1" width="18.21875" style="46" customWidth="1"/>
    <col min="2" max="14" width="8.6640625" style="46" customWidth="1"/>
    <col min="15" max="15" width="9.33203125" style="39" customWidth="1"/>
    <col min="16" max="16384" width="9" style="39"/>
  </cols>
  <sheetData>
    <row r="1" spans="1:15" s="36" customFormat="1" ht="22.5" customHeight="1" x14ac:dyDescent="0.2">
      <c r="A1" s="508" t="s">
        <v>224</v>
      </c>
      <c r="B1" s="508"/>
      <c r="C1" s="9"/>
      <c r="D1" s="509" t="s">
        <v>239</v>
      </c>
      <c r="E1" s="510"/>
      <c r="F1" s="510"/>
      <c r="H1" s="44"/>
      <c r="I1" s="63"/>
      <c r="J1" s="487" t="s">
        <v>60</v>
      </c>
      <c r="K1" s="488"/>
      <c r="M1" s="8"/>
      <c r="N1" s="35" t="s">
        <v>36</v>
      </c>
    </row>
    <row r="2" spans="1:15" s="36" customFormat="1" ht="24.75" customHeight="1" x14ac:dyDescent="0.2">
      <c r="A2" s="63" t="s">
        <v>452</v>
      </c>
      <c r="B2" s="123"/>
      <c r="C2" s="123"/>
      <c r="D2" s="123"/>
      <c r="E2" s="123"/>
      <c r="F2" s="63"/>
      <c r="H2" s="44"/>
      <c r="I2" s="44"/>
      <c r="N2" s="123"/>
    </row>
    <row r="3" spans="1:15" s="37" customFormat="1" ht="18" customHeight="1" x14ac:dyDescent="0.2">
      <c r="A3" s="342">
        <f>基本情報＿表紙!$J$4</f>
        <v>4</v>
      </c>
      <c r="B3" s="303" t="s">
        <v>7</v>
      </c>
      <c r="C3" s="303" t="s">
        <v>8</v>
      </c>
      <c r="D3" s="303" t="s">
        <v>9</v>
      </c>
      <c r="E3" s="303" t="s">
        <v>11</v>
      </c>
      <c r="F3" s="303" t="s">
        <v>12</v>
      </c>
      <c r="G3" s="303" t="s">
        <v>13</v>
      </c>
      <c r="H3" s="303" t="s">
        <v>14</v>
      </c>
      <c r="I3" s="303" t="s">
        <v>15</v>
      </c>
      <c r="J3" s="303" t="s">
        <v>16</v>
      </c>
      <c r="K3" s="303" t="s">
        <v>17</v>
      </c>
      <c r="L3" s="303" t="s">
        <v>18</v>
      </c>
      <c r="M3" s="303" t="s">
        <v>19</v>
      </c>
      <c r="N3" s="303" t="s">
        <v>20</v>
      </c>
    </row>
    <row r="4" spans="1:15" s="36" customFormat="1" ht="18" customHeight="1" x14ac:dyDescent="0.2">
      <c r="A4" s="28" t="s">
        <v>102</v>
      </c>
      <c r="B4" s="430"/>
      <c r="C4" s="430"/>
      <c r="D4" s="430"/>
      <c r="E4" s="430"/>
      <c r="F4" s="430"/>
      <c r="G4" s="430"/>
      <c r="H4" s="430"/>
      <c r="I4" s="430"/>
      <c r="J4" s="430"/>
      <c r="K4" s="430"/>
      <c r="L4" s="430"/>
      <c r="M4" s="430"/>
      <c r="N4" s="66">
        <f>SUM(B4:M4)</f>
        <v>0</v>
      </c>
    </row>
    <row r="5" spans="1:15" s="36" customFormat="1" ht="18" customHeight="1" x14ac:dyDescent="0.2">
      <c r="A5" s="28" t="s">
        <v>90</v>
      </c>
      <c r="B5" s="430"/>
      <c r="C5" s="430"/>
      <c r="D5" s="430"/>
      <c r="E5" s="430"/>
      <c r="F5" s="430"/>
      <c r="G5" s="430"/>
      <c r="H5" s="430"/>
      <c r="I5" s="430"/>
      <c r="J5" s="430"/>
      <c r="K5" s="430"/>
      <c r="L5" s="430"/>
      <c r="M5" s="430"/>
      <c r="N5" s="66">
        <f t="shared" ref="N5:N14" si="0">SUM(B5:M5)</f>
        <v>0</v>
      </c>
    </row>
    <row r="6" spans="1:15" s="36" customFormat="1" ht="18" customHeight="1" x14ac:dyDescent="0.2">
      <c r="A6" s="28" t="s">
        <v>136</v>
      </c>
      <c r="B6" s="430"/>
      <c r="C6" s="430"/>
      <c r="D6" s="430"/>
      <c r="E6" s="430"/>
      <c r="F6" s="430"/>
      <c r="G6" s="430"/>
      <c r="H6" s="430"/>
      <c r="I6" s="430"/>
      <c r="J6" s="430"/>
      <c r="K6" s="430"/>
      <c r="L6" s="430"/>
      <c r="M6" s="430"/>
      <c r="N6" s="66">
        <f t="shared" si="0"/>
        <v>0</v>
      </c>
      <c r="O6" s="221" t="s">
        <v>232</v>
      </c>
    </row>
    <row r="7" spans="1:15" s="36" customFormat="1" ht="18" customHeight="1" x14ac:dyDescent="0.2">
      <c r="A7" s="28" t="s">
        <v>137</v>
      </c>
      <c r="B7" s="430"/>
      <c r="C7" s="430"/>
      <c r="D7" s="430"/>
      <c r="E7" s="430"/>
      <c r="F7" s="430"/>
      <c r="G7" s="430"/>
      <c r="H7" s="430"/>
      <c r="I7" s="430"/>
      <c r="J7" s="430"/>
      <c r="K7" s="430"/>
      <c r="L7" s="430"/>
      <c r="M7" s="430"/>
      <c r="N7" s="66">
        <f t="shared" si="0"/>
        <v>0</v>
      </c>
      <c r="O7" s="221" t="s">
        <v>232</v>
      </c>
    </row>
    <row r="8" spans="1:15" s="36" customFormat="1" ht="18" customHeight="1" x14ac:dyDescent="0.2">
      <c r="A8" s="116" t="s">
        <v>93</v>
      </c>
      <c r="B8" s="66">
        <f>SUM(B4:B7)</f>
        <v>0</v>
      </c>
      <c r="C8" s="66">
        <f t="shared" ref="C8:M8" si="1">SUM(C4:C7)</f>
        <v>0</v>
      </c>
      <c r="D8" s="66">
        <f t="shared" si="1"/>
        <v>0</v>
      </c>
      <c r="E8" s="66">
        <f t="shared" si="1"/>
        <v>0</v>
      </c>
      <c r="F8" s="66">
        <f t="shared" si="1"/>
        <v>0</v>
      </c>
      <c r="G8" s="66">
        <f t="shared" si="1"/>
        <v>0</v>
      </c>
      <c r="H8" s="66">
        <f t="shared" si="1"/>
        <v>0</v>
      </c>
      <c r="I8" s="66">
        <f t="shared" si="1"/>
        <v>0</v>
      </c>
      <c r="J8" s="66">
        <f t="shared" si="1"/>
        <v>0</v>
      </c>
      <c r="K8" s="66">
        <f t="shared" si="1"/>
        <v>0</v>
      </c>
      <c r="L8" s="66">
        <f t="shared" si="1"/>
        <v>0</v>
      </c>
      <c r="M8" s="66">
        <f t="shared" si="1"/>
        <v>0</v>
      </c>
      <c r="N8" s="66">
        <f>SUM(B8:M8)</f>
        <v>0</v>
      </c>
    </row>
    <row r="9" spans="1:15" s="36" customFormat="1" ht="18" customHeight="1" x14ac:dyDescent="0.2">
      <c r="A9" s="28" t="s">
        <v>94</v>
      </c>
      <c r="B9" s="430"/>
      <c r="C9" s="430"/>
      <c r="D9" s="430"/>
      <c r="E9" s="430"/>
      <c r="F9" s="430"/>
      <c r="G9" s="430"/>
      <c r="H9" s="430"/>
      <c r="I9" s="430"/>
      <c r="J9" s="430"/>
      <c r="K9" s="430"/>
      <c r="L9" s="430"/>
      <c r="M9" s="430"/>
      <c r="N9" s="66">
        <f t="shared" si="0"/>
        <v>0</v>
      </c>
    </row>
    <row r="10" spans="1:15" s="36" customFormat="1" ht="18" customHeight="1" x14ac:dyDescent="0.2">
      <c r="A10" s="28" t="s">
        <v>95</v>
      </c>
      <c r="B10" s="430"/>
      <c r="C10" s="430"/>
      <c r="D10" s="430"/>
      <c r="E10" s="430"/>
      <c r="F10" s="430"/>
      <c r="G10" s="430"/>
      <c r="H10" s="430"/>
      <c r="I10" s="430"/>
      <c r="J10" s="430"/>
      <c r="K10" s="430"/>
      <c r="L10" s="430"/>
      <c r="M10" s="430"/>
      <c r="N10" s="66">
        <f t="shared" si="0"/>
        <v>0</v>
      </c>
    </row>
    <row r="11" spans="1:15" s="36" customFormat="1" ht="18" customHeight="1" x14ac:dyDescent="0.2">
      <c r="A11" s="28" t="s">
        <v>96</v>
      </c>
      <c r="B11" s="430"/>
      <c r="C11" s="430"/>
      <c r="D11" s="430"/>
      <c r="E11" s="430"/>
      <c r="F11" s="430"/>
      <c r="G11" s="430"/>
      <c r="H11" s="430"/>
      <c r="I11" s="430"/>
      <c r="J11" s="430"/>
      <c r="K11" s="430"/>
      <c r="L11" s="430"/>
      <c r="M11" s="430"/>
      <c r="N11" s="66">
        <f t="shared" si="0"/>
        <v>0</v>
      </c>
    </row>
    <row r="12" spans="1:15" s="36" customFormat="1" ht="18" customHeight="1" x14ac:dyDescent="0.2">
      <c r="A12" s="28" t="s">
        <v>97</v>
      </c>
      <c r="B12" s="430"/>
      <c r="C12" s="430"/>
      <c r="D12" s="430"/>
      <c r="E12" s="430"/>
      <c r="F12" s="430"/>
      <c r="G12" s="430"/>
      <c r="H12" s="430"/>
      <c r="I12" s="430"/>
      <c r="J12" s="430"/>
      <c r="K12" s="430"/>
      <c r="L12" s="430"/>
      <c r="M12" s="430"/>
      <c r="N12" s="66">
        <f t="shared" si="0"/>
        <v>0</v>
      </c>
    </row>
    <row r="13" spans="1:15" s="36" customFormat="1" ht="18" customHeight="1" x14ac:dyDescent="0.2">
      <c r="A13" s="28" t="s">
        <v>98</v>
      </c>
      <c r="B13" s="430"/>
      <c r="C13" s="430"/>
      <c r="D13" s="430"/>
      <c r="E13" s="430"/>
      <c r="F13" s="430"/>
      <c r="G13" s="430"/>
      <c r="H13" s="430"/>
      <c r="I13" s="430"/>
      <c r="J13" s="430"/>
      <c r="K13" s="430"/>
      <c r="L13" s="430"/>
      <c r="M13" s="430"/>
      <c r="N13" s="66">
        <f t="shared" si="0"/>
        <v>0</v>
      </c>
    </row>
    <row r="14" spans="1:15" s="36" customFormat="1" ht="18" customHeight="1" x14ac:dyDescent="0.2">
      <c r="A14" s="116" t="s">
        <v>99</v>
      </c>
      <c r="B14" s="66">
        <f>SUM(B9:B13)</f>
        <v>0</v>
      </c>
      <c r="C14" s="66">
        <f t="shared" ref="C14:M14" si="2">SUM(C9:C13)</f>
        <v>0</v>
      </c>
      <c r="D14" s="66">
        <f t="shared" si="2"/>
        <v>0</v>
      </c>
      <c r="E14" s="66">
        <f t="shared" si="2"/>
        <v>0</v>
      </c>
      <c r="F14" s="66">
        <f t="shared" si="2"/>
        <v>0</v>
      </c>
      <c r="G14" s="66">
        <f t="shared" si="2"/>
        <v>0</v>
      </c>
      <c r="H14" s="66">
        <f t="shared" si="2"/>
        <v>0</v>
      </c>
      <c r="I14" s="66">
        <f t="shared" si="2"/>
        <v>0</v>
      </c>
      <c r="J14" s="66">
        <f t="shared" si="2"/>
        <v>0</v>
      </c>
      <c r="K14" s="66">
        <f t="shared" si="2"/>
        <v>0</v>
      </c>
      <c r="L14" s="66">
        <f t="shared" si="2"/>
        <v>0</v>
      </c>
      <c r="M14" s="66">
        <f t="shared" si="2"/>
        <v>0</v>
      </c>
      <c r="N14" s="66">
        <f t="shared" si="0"/>
        <v>0</v>
      </c>
    </row>
    <row r="15" spans="1:15" s="36" customFormat="1" ht="18" customHeight="1" x14ac:dyDescent="0.2">
      <c r="A15" s="116" t="s">
        <v>100</v>
      </c>
      <c r="B15" s="66">
        <f t="shared" ref="B15:M15" si="3">B8+B14</f>
        <v>0</v>
      </c>
      <c r="C15" s="66">
        <f t="shared" si="3"/>
        <v>0</v>
      </c>
      <c r="D15" s="66">
        <f t="shared" si="3"/>
        <v>0</v>
      </c>
      <c r="E15" s="66">
        <f t="shared" si="3"/>
        <v>0</v>
      </c>
      <c r="F15" s="66">
        <f t="shared" si="3"/>
        <v>0</v>
      </c>
      <c r="G15" s="66">
        <f t="shared" si="3"/>
        <v>0</v>
      </c>
      <c r="H15" s="66">
        <f t="shared" si="3"/>
        <v>0</v>
      </c>
      <c r="I15" s="66">
        <f t="shared" si="3"/>
        <v>0</v>
      </c>
      <c r="J15" s="66">
        <f t="shared" si="3"/>
        <v>0</v>
      </c>
      <c r="K15" s="66">
        <f t="shared" si="3"/>
        <v>0</v>
      </c>
      <c r="L15" s="66">
        <f t="shared" si="3"/>
        <v>0</v>
      </c>
      <c r="M15" s="66">
        <f t="shared" si="3"/>
        <v>0</v>
      </c>
      <c r="N15" s="66">
        <f>SUM(B15:M15)</f>
        <v>0</v>
      </c>
    </row>
    <row r="16" spans="1:15" s="36" customFormat="1" ht="18" customHeight="1" x14ac:dyDescent="0.2">
      <c r="A16" s="147" t="s">
        <v>10</v>
      </c>
      <c r="B16" s="451" t="str">
        <f t="shared" ref="B16:N16" si="4">IFERROR((((B4+B6)*0.375)+((B5+B7)*1)+(B9*1)+(B10*2)+(B11*3)+(B12*4)+(B13*5))/(B15),"")</f>
        <v/>
      </c>
      <c r="C16" s="451" t="str">
        <f t="shared" si="4"/>
        <v/>
      </c>
      <c r="D16" s="451" t="str">
        <f t="shared" si="4"/>
        <v/>
      </c>
      <c r="E16" s="451" t="str">
        <f t="shared" si="4"/>
        <v/>
      </c>
      <c r="F16" s="451" t="str">
        <f t="shared" si="4"/>
        <v/>
      </c>
      <c r="G16" s="451" t="str">
        <f t="shared" si="4"/>
        <v/>
      </c>
      <c r="H16" s="451" t="str">
        <f t="shared" si="4"/>
        <v/>
      </c>
      <c r="I16" s="451" t="str">
        <f t="shared" si="4"/>
        <v/>
      </c>
      <c r="J16" s="451" t="str">
        <f t="shared" si="4"/>
        <v/>
      </c>
      <c r="K16" s="451" t="str">
        <f t="shared" si="4"/>
        <v/>
      </c>
      <c r="L16" s="451" t="str">
        <f t="shared" si="4"/>
        <v/>
      </c>
      <c r="M16" s="451" t="str">
        <f t="shared" si="4"/>
        <v/>
      </c>
      <c r="N16" s="451" t="str">
        <f t="shared" si="4"/>
        <v/>
      </c>
    </row>
    <row r="17" spans="1:22" s="36" customFormat="1" ht="18" customHeight="1" x14ac:dyDescent="0.2">
      <c r="A17" s="28" t="s">
        <v>138</v>
      </c>
      <c r="B17" s="430"/>
      <c r="C17" s="430"/>
      <c r="D17" s="430"/>
      <c r="E17" s="430"/>
      <c r="F17" s="430"/>
      <c r="G17" s="430"/>
      <c r="H17" s="430"/>
      <c r="I17" s="430"/>
      <c r="J17" s="430"/>
      <c r="K17" s="430"/>
      <c r="L17" s="430"/>
      <c r="M17" s="430"/>
      <c r="N17" s="66">
        <f>SUM(B17:M17)</f>
        <v>0</v>
      </c>
      <c r="O17" s="221" t="s">
        <v>232</v>
      </c>
    </row>
    <row r="18" spans="1:22" s="36" customFormat="1" ht="18" customHeight="1" x14ac:dyDescent="0.2">
      <c r="A18" s="28" t="s">
        <v>91</v>
      </c>
      <c r="B18" s="430"/>
      <c r="C18" s="430"/>
      <c r="D18" s="430"/>
      <c r="E18" s="430"/>
      <c r="F18" s="430"/>
      <c r="G18" s="430"/>
      <c r="H18" s="430"/>
      <c r="I18" s="430"/>
      <c r="J18" s="430"/>
      <c r="K18" s="430"/>
      <c r="L18" s="430"/>
      <c r="M18" s="430"/>
      <c r="N18" s="66">
        <f>SUM(B18:M18)</f>
        <v>0</v>
      </c>
      <c r="O18" s="221" t="s">
        <v>232</v>
      </c>
    </row>
    <row r="19" spans="1:22" s="36" customFormat="1" ht="18" customHeight="1" x14ac:dyDescent="0.2">
      <c r="A19" s="384" t="s">
        <v>92</v>
      </c>
      <c r="B19" s="430"/>
      <c r="C19" s="430"/>
      <c r="D19" s="430"/>
      <c r="E19" s="430"/>
      <c r="F19" s="430"/>
      <c r="G19" s="430"/>
      <c r="H19" s="430"/>
      <c r="I19" s="430"/>
      <c r="J19" s="430"/>
      <c r="K19" s="430"/>
      <c r="L19" s="430"/>
      <c r="M19" s="430"/>
      <c r="N19" s="66">
        <f>SUM(B19:M19)</f>
        <v>0</v>
      </c>
    </row>
    <row r="20" spans="1:22" s="36" customFormat="1" ht="18" customHeight="1" x14ac:dyDescent="0.2">
      <c r="A20" s="385" t="s">
        <v>450</v>
      </c>
      <c r="B20" s="66">
        <f>SUM(B17:B19)</f>
        <v>0</v>
      </c>
      <c r="C20" s="66">
        <f t="shared" ref="C20:M20" si="5">SUM(C17:C19)</f>
        <v>0</v>
      </c>
      <c r="D20" s="66">
        <f t="shared" si="5"/>
        <v>0</v>
      </c>
      <c r="E20" s="66">
        <f t="shared" si="5"/>
        <v>0</v>
      </c>
      <c r="F20" s="66">
        <f t="shared" si="5"/>
        <v>0</v>
      </c>
      <c r="G20" s="66">
        <f t="shared" si="5"/>
        <v>0</v>
      </c>
      <c r="H20" s="66">
        <f t="shared" si="5"/>
        <v>0</v>
      </c>
      <c r="I20" s="66">
        <f t="shared" si="5"/>
        <v>0</v>
      </c>
      <c r="J20" s="66">
        <f t="shared" si="5"/>
        <v>0</v>
      </c>
      <c r="K20" s="66">
        <f t="shared" si="5"/>
        <v>0</v>
      </c>
      <c r="L20" s="66">
        <f t="shared" si="5"/>
        <v>0</v>
      </c>
      <c r="M20" s="66">
        <f t="shared" si="5"/>
        <v>0</v>
      </c>
      <c r="N20" s="66">
        <f>SUM(B20:M20)</f>
        <v>0</v>
      </c>
    </row>
    <row r="21" spans="1:22" s="36" customFormat="1" ht="18" customHeight="1" x14ac:dyDescent="0.2">
      <c r="A21" s="385" t="s">
        <v>451</v>
      </c>
      <c r="B21" s="66">
        <f>B20+B15</f>
        <v>0</v>
      </c>
      <c r="C21" s="66">
        <f t="shared" ref="C21:M21" si="6">C20+C15</f>
        <v>0</v>
      </c>
      <c r="D21" s="66">
        <f t="shared" si="6"/>
        <v>0</v>
      </c>
      <c r="E21" s="66">
        <f t="shared" si="6"/>
        <v>0</v>
      </c>
      <c r="F21" s="66">
        <f t="shared" si="6"/>
        <v>0</v>
      </c>
      <c r="G21" s="66">
        <f t="shared" si="6"/>
        <v>0</v>
      </c>
      <c r="H21" s="66">
        <f t="shared" si="6"/>
        <v>0</v>
      </c>
      <c r="I21" s="66">
        <f t="shared" si="6"/>
        <v>0</v>
      </c>
      <c r="J21" s="66">
        <f t="shared" si="6"/>
        <v>0</v>
      </c>
      <c r="K21" s="66">
        <f t="shared" si="6"/>
        <v>0</v>
      </c>
      <c r="L21" s="66">
        <f t="shared" si="6"/>
        <v>0</v>
      </c>
      <c r="M21" s="66">
        <f t="shared" si="6"/>
        <v>0</v>
      </c>
      <c r="N21" s="66">
        <f>SUM(B21:M21)</f>
        <v>0</v>
      </c>
    </row>
    <row r="22" spans="1:22" s="38" customFormat="1" ht="18" customHeight="1" x14ac:dyDescent="0.2">
      <c r="A22" s="11" t="s">
        <v>207</v>
      </c>
      <c r="B22" s="148"/>
      <c r="C22" s="148"/>
      <c r="D22" s="148"/>
      <c r="E22" s="148"/>
      <c r="F22" s="148"/>
      <c r="G22" s="148"/>
      <c r="H22" s="148"/>
      <c r="I22" s="148"/>
      <c r="J22" s="148"/>
      <c r="K22" s="148"/>
      <c r="L22" s="148"/>
      <c r="M22" s="148"/>
      <c r="N22" s="148"/>
      <c r="O22" s="36"/>
    </row>
    <row r="23" spans="1:22" s="36" customFormat="1" ht="18" customHeight="1" x14ac:dyDescent="0.2">
      <c r="A23" s="342">
        <f>基本情報＿表紙!$J$4</f>
        <v>4</v>
      </c>
      <c r="B23" s="303" t="s">
        <v>7</v>
      </c>
      <c r="C23" s="303" t="s">
        <v>8</v>
      </c>
      <c r="D23" s="303" t="s">
        <v>9</v>
      </c>
      <c r="E23" s="303" t="s">
        <v>11</v>
      </c>
      <c r="F23" s="303" t="s">
        <v>12</v>
      </c>
      <c r="G23" s="303" t="s">
        <v>13</v>
      </c>
      <c r="H23" s="303" t="s">
        <v>14</v>
      </c>
      <c r="I23" s="303" t="s">
        <v>15</v>
      </c>
      <c r="J23" s="303" t="s">
        <v>16</v>
      </c>
      <c r="K23" s="303" t="s">
        <v>17</v>
      </c>
      <c r="L23" s="303" t="s">
        <v>18</v>
      </c>
      <c r="M23" s="303" t="s">
        <v>19</v>
      </c>
      <c r="N23" s="303" t="s">
        <v>20</v>
      </c>
      <c r="V23" s="47"/>
    </row>
    <row r="24" spans="1:22" s="36" customFormat="1" ht="18" customHeight="1" x14ac:dyDescent="0.2">
      <c r="A24" s="29" t="s">
        <v>101</v>
      </c>
      <c r="B24" s="430"/>
      <c r="C24" s="430"/>
      <c r="D24" s="430"/>
      <c r="E24" s="430"/>
      <c r="F24" s="430"/>
      <c r="G24" s="430"/>
      <c r="H24" s="430"/>
      <c r="I24" s="430"/>
      <c r="J24" s="430"/>
      <c r="K24" s="430"/>
      <c r="L24" s="430"/>
      <c r="M24" s="430"/>
      <c r="N24" s="66">
        <f>SUM(B24:M24)</f>
        <v>0</v>
      </c>
      <c r="O24" s="221" t="s">
        <v>232</v>
      </c>
    </row>
    <row r="25" spans="1:22" s="36" customFormat="1" ht="18" customHeight="1" x14ac:dyDescent="0.2">
      <c r="A25" s="258" t="s">
        <v>91</v>
      </c>
      <c r="B25" s="430"/>
      <c r="C25" s="430"/>
      <c r="D25" s="430"/>
      <c r="E25" s="430"/>
      <c r="F25" s="430"/>
      <c r="G25" s="430"/>
      <c r="H25" s="430"/>
      <c r="I25" s="430"/>
      <c r="J25" s="430"/>
      <c r="K25" s="430"/>
      <c r="L25" s="430"/>
      <c r="M25" s="430"/>
      <c r="N25" s="66">
        <f>SUM(B25:M25)</f>
        <v>0</v>
      </c>
      <c r="O25" s="221" t="s">
        <v>232</v>
      </c>
    </row>
    <row r="26" spans="1:22" s="36" customFormat="1" ht="18" customHeight="1" x14ac:dyDescent="0.2">
      <c r="A26" s="29" t="s">
        <v>92</v>
      </c>
      <c r="B26" s="430"/>
      <c r="C26" s="430"/>
      <c r="D26" s="430"/>
      <c r="E26" s="430"/>
      <c r="F26" s="430"/>
      <c r="G26" s="430"/>
      <c r="H26" s="430"/>
      <c r="I26" s="430"/>
      <c r="J26" s="430"/>
      <c r="K26" s="430"/>
      <c r="L26" s="430"/>
      <c r="M26" s="430"/>
      <c r="N26" s="66">
        <f>SUM(B26:M26)</f>
        <v>0</v>
      </c>
      <c r="O26" s="221" t="s">
        <v>232</v>
      </c>
    </row>
    <row r="27" spans="1:22" s="36" customFormat="1" ht="18" customHeight="1" x14ac:dyDescent="0.2">
      <c r="A27" s="259" t="s">
        <v>103</v>
      </c>
      <c r="B27" s="66">
        <f>SUM(B24:B26)</f>
        <v>0</v>
      </c>
      <c r="C27" s="66">
        <f t="shared" ref="C27:M27" si="7">SUM(C24:C26)</f>
        <v>0</v>
      </c>
      <c r="D27" s="66">
        <f t="shared" si="7"/>
        <v>0</v>
      </c>
      <c r="E27" s="66">
        <f t="shared" si="7"/>
        <v>0</v>
      </c>
      <c r="F27" s="66">
        <f t="shared" si="7"/>
        <v>0</v>
      </c>
      <c r="G27" s="66">
        <f t="shared" si="7"/>
        <v>0</v>
      </c>
      <c r="H27" s="66">
        <f t="shared" si="7"/>
        <v>0</v>
      </c>
      <c r="I27" s="66">
        <f t="shared" si="7"/>
        <v>0</v>
      </c>
      <c r="J27" s="66">
        <f t="shared" si="7"/>
        <v>0</v>
      </c>
      <c r="K27" s="66">
        <f t="shared" si="7"/>
        <v>0</v>
      </c>
      <c r="L27" s="66">
        <f t="shared" si="7"/>
        <v>0</v>
      </c>
      <c r="M27" s="66">
        <f t="shared" si="7"/>
        <v>0</v>
      </c>
      <c r="N27" s="66">
        <f>SUM(B27:M27)</f>
        <v>0</v>
      </c>
    </row>
    <row r="28" spans="1:22" s="36" customFormat="1" ht="6" customHeight="1" x14ac:dyDescent="0.2">
      <c r="A28" s="149"/>
      <c r="B28" s="452"/>
      <c r="C28" s="452"/>
      <c r="D28" s="452"/>
      <c r="E28" s="452"/>
      <c r="F28" s="452"/>
      <c r="G28" s="452"/>
      <c r="H28" s="452"/>
      <c r="I28" s="452"/>
      <c r="J28" s="452"/>
      <c r="K28" s="452"/>
      <c r="L28" s="452"/>
      <c r="M28" s="452"/>
      <c r="N28" s="452"/>
    </row>
    <row r="29" spans="1:22" s="36" customFormat="1" ht="21" customHeight="1" x14ac:dyDescent="0.2">
      <c r="A29" s="385" t="s">
        <v>454</v>
      </c>
      <c r="B29" s="66">
        <f>SUM(B27+B21)</f>
        <v>0</v>
      </c>
      <c r="C29" s="66">
        <f t="shared" ref="C29:N29" si="8">SUM(C27+C21)</f>
        <v>0</v>
      </c>
      <c r="D29" s="66">
        <f t="shared" si="8"/>
        <v>0</v>
      </c>
      <c r="E29" s="66">
        <f t="shared" si="8"/>
        <v>0</v>
      </c>
      <c r="F29" s="66">
        <f t="shared" si="8"/>
        <v>0</v>
      </c>
      <c r="G29" s="66">
        <f t="shared" si="8"/>
        <v>0</v>
      </c>
      <c r="H29" s="66">
        <f t="shared" si="8"/>
        <v>0</v>
      </c>
      <c r="I29" s="66">
        <f t="shared" si="8"/>
        <v>0</v>
      </c>
      <c r="J29" s="66">
        <f t="shared" si="8"/>
        <v>0</v>
      </c>
      <c r="K29" s="66">
        <f t="shared" si="8"/>
        <v>0</v>
      </c>
      <c r="L29" s="66">
        <f t="shared" si="8"/>
        <v>0</v>
      </c>
      <c r="M29" s="66">
        <f t="shared" si="8"/>
        <v>0</v>
      </c>
      <c r="N29" s="66">
        <f t="shared" si="8"/>
        <v>0</v>
      </c>
    </row>
    <row r="30" spans="1:22" s="36" customFormat="1" ht="9" customHeight="1" x14ac:dyDescent="0.2">
      <c r="A30" s="149"/>
      <c r="B30" s="123"/>
      <c r="C30" s="123"/>
      <c r="D30" s="123"/>
      <c r="E30" s="123"/>
      <c r="F30" s="123"/>
      <c r="G30" s="123"/>
      <c r="H30" s="123"/>
      <c r="I30" s="123"/>
      <c r="J30" s="123"/>
      <c r="K30" s="123"/>
      <c r="L30" s="123"/>
      <c r="M30" s="123"/>
      <c r="N30" s="123"/>
    </row>
    <row r="31" spans="1:22" s="36" customFormat="1" ht="27.75" customHeight="1" x14ac:dyDescent="0.2">
      <c r="A31" s="508" t="s">
        <v>155</v>
      </c>
      <c r="B31" s="511"/>
      <c r="C31" s="511"/>
      <c r="D31" s="9"/>
      <c r="G31" s="13"/>
      <c r="H31" s="111"/>
      <c r="I31" s="111"/>
      <c r="J31" s="111"/>
    </row>
    <row r="32" spans="1:22" s="36" customFormat="1" ht="6.75" customHeight="1" x14ac:dyDescent="0.2">
      <c r="A32" s="152"/>
      <c r="B32" s="110"/>
      <c r="C32" s="114"/>
      <c r="D32" s="114"/>
      <c r="F32" s="39"/>
      <c r="G32" s="63"/>
      <c r="H32" s="63"/>
      <c r="I32" s="49"/>
      <c r="J32" s="38"/>
      <c r="K32" s="63"/>
      <c r="L32" s="63"/>
      <c r="M32" s="38"/>
      <c r="N32" s="115"/>
      <c r="O32" s="37"/>
    </row>
    <row r="33" spans="1:15" s="37" customFormat="1" ht="30" customHeight="1" x14ac:dyDescent="0.2">
      <c r="A33" s="146">
        <f>A3</f>
        <v>4</v>
      </c>
      <c r="B33" s="303" t="s">
        <v>7</v>
      </c>
      <c r="C33" s="303" t="s">
        <v>8</v>
      </c>
      <c r="D33" s="303" t="s">
        <v>9</v>
      </c>
      <c r="E33" s="303" t="s">
        <v>11</v>
      </c>
      <c r="F33" s="303" t="s">
        <v>12</v>
      </c>
      <c r="G33" s="303" t="s">
        <v>13</v>
      </c>
      <c r="H33" s="303" t="s">
        <v>14</v>
      </c>
      <c r="I33" s="303" t="s">
        <v>15</v>
      </c>
      <c r="J33" s="303" t="s">
        <v>16</v>
      </c>
      <c r="K33" s="303" t="s">
        <v>17</v>
      </c>
      <c r="L33" s="303" t="s">
        <v>18</v>
      </c>
      <c r="M33" s="303" t="s">
        <v>19</v>
      </c>
      <c r="N33" s="303" t="s">
        <v>20</v>
      </c>
      <c r="O33" s="36"/>
    </row>
    <row r="34" spans="1:15" s="36" customFormat="1" ht="30" customHeight="1" x14ac:dyDescent="0.2">
      <c r="A34" s="28" t="s">
        <v>108</v>
      </c>
      <c r="B34" s="430"/>
      <c r="C34" s="430"/>
      <c r="D34" s="430"/>
      <c r="E34" s="430"/>
      <c r="F34" s="430"/>
      <c r="G34" s="430"/>
      <c r="H34" s="430"/>
      <c r="I34" s="430"/>
      <c r="J34" s="430"/>
      <c r="K34" s="430"/>
      <c r="L34" s="430"/>
      <c r="M34" s="430"/>
      <c r="N34" s="66">
        <f t="shared" ref="N34:N39" si="9">SUM(B34:M34)</f>
        <v>0</v>
      </c>
    </row>
    <row r="35" spans="1:15" s="36" customFormat="1" ht="30" customHeight="1" x14ac:dyDescent="0.2">
      <c r="A35" s="28" t="s">
        <v>104</v>
      </c>
      <c r="B35" s="430"/>
      <c r="C35" s="430"/>
      <c r="D35" s="430"/>
      <c r="E35" s="430"/>
      <c r="F35" s="430"/>
      <c r="G35" s="430"/>
      <c r="H35" s="430"/>
      <c r="I35" s="430"/>
      <c r="J35" s="430"/>
      <c r="K35" s="430"/>
      <c r="L35" s="430"/>
      <c r="M35" s="430"/>
      <c r="N35" s="66">
        <f t="shared" si="9"/>
        <v>0</v>
      </c>
    </row>
    <row r="36" spans="1:15" s="36" customFormat="1" ht="30" customHeight="1" x14ac:dyDescent="0.2">
      <c r="A36" s="28" t="s">
        <v>105</v>
      </c>
      <c r="B36" s="430"/>
      <c r="C36" s="430"/>
      <c r="D36" s="430"/>
      <c r="E36" s="430"/>
      <c r="F36" s="430"/>
      <c r="G36" s="430"/>
      <c r="H36" s="430"/>
      <c r="I36" s="430"/>
      <c r="J36" s="430"/>
      <c r="K36" s="430"/>
      <c r="L36" s="430"/>
      <c r="M36" s="430"/>
      <c r="N36" s="66">
        <f t="shared" si="9"/>
        <v>0</v>
      </c>
    </row>
    <row r="37" spans="1:15" s="36" customFormat="1" ht="30" customHeight="1" x14ac:dyDescent="0.2">
      <c r="A37" s="28" t="s">
        <v>106</v>
      </c>
      <c r="B37" s="430"/>
      <c r="C37" s="430"/>
      <c r="D37" s="430"/>
      <c r="E37" s="430"/>
      <c r="F37" s="430"/>
      <c r="G37" s="430"/>
      <c r="H37" s="430"/>
      <c r="I37" s="430"/>
      <c r="J37" s="430"/>
      <c r="K37" s="430"/>
      <c r="L37" s="430"/>
      <c r="M37" s="430"/>
      <c r="N37" s="66">
        <f t="shared" si="9"/>
        <v>0</v>
      </c>
      <c r="O37" s="47"/>
    </row>
    <row r="38" spans="1:15" s="36" customFormat="1" ht="30" customHeight="1" x14ac:dyDescent="0.2">
      <c r="A38" s="28" t="s">
        <v>107</v>
      </c>
      <c r="B38" s="430"/>
      <c r="C38" s="430"/>
      <c r="D38" s="430"/>
      <c r="E38" s="430"/>
      <c r="F38" s="430"/>
      <c r="G38" s="430"/>
      <c r="H38" s="430"/>
      <c r="I38" s="430"/>
      <c r="J38" s="430"/>
      <c r="K38" s="430"/>
      <c r="L38" s="430"/>
      <c r="M38" s="430"/>
      <c r="N38" s="66">
        <f t="shared" si="9"/>
        <v>0</v>
      </c>
    </row>
    <row r="39" spans="1:15" s="36" customFormat="1" ht="30" customHeight="1" x14ac:dyDescent="0.2">
      <c r="A39" s="262" t="s">
        <v>266</v>
      </c>
      <c r="B39" s="66">
        <f>SUM(B34:B38)</f>
        <v>0</v>
      </c>
      <c r="C39" s="66">
        <f t="shared" ref="C39:M39" si="10">SUM(C34:C38)</f>
        <v>0</v>
      </c>
      <c r="D39" s="66">
        <f t="shared" si="10"/>
        <v>0</v>
      </c>
      <c r="E39" s="66">
        <f t="shared" si="10"/>
        <v>0</v>
      </c>
      <c r="F39" s="66">
        <f t="shared" si="10"/>
        <v>0</v>
      </c>
      <c r="G39" s="66">
        <f t="shared" si="10"/>
        <v>0</v>
      </c>
      <c r="H39" s="66">
        <f t="shared" si="10"/>
        <v>0</v>
      </c>
      <c r="I39" s="66">
        <f t="shared" si="10"/>
        <v>0</v>
      </c>
      <c r="J39" s="66">
        <f t="shared" si="10"/>
        <v>0</v>
      </c>
      <c r="K39" s="66">
        <f t="shared" si="10"/>
        <v>0</v>
      </c>
      <c r="L39" s="66">
        <f t="shared" si="10"/>
        <v>0</v>
      </c>
      <c r="M39" s="66">
        <f t="shared" si="10"/>
        <v>0</v>
      </c>
      <c r="N39" s="66">
        <f t="shared" si="9"/>
        <v>0</v>
      </c>
      <c r="O39" s="39"/>
    </row>
    <row r="43" spans="1:15" ht="15.75" customHeight="1" x14ac:dyDescent="0.2">
      <c r="B43" s="333"/>
      <c r="C43" s="333"/>
      <c r="D43" s="333"/>
      <c r="E43" s="333"/>
      <c r="F43" s="333"/>
      <c r="G43" s="333"/>
      <c r="H43" s="333"/>
      <c r="I43" s="333"/>
      <c r="J43" s="333"/>
      <c r="K43" s="333"/>
      <c r="L43" s="333"/>
      <c r="M43" s="333"/>
    </row>
    <row r="45" spans="1:15" ht="15.75" customHeight="1" x14ac:dyDescent="0.2">
      <c r="B45" s="333"/>
      <c r="C45" s="333"/>
      <c r="D45" s="333"/>
      <c r="E45" s="333"/>
      <c r="F45" s="333"/>
      <c r="G45" s="333"/>
      <c r="H45" s="333"/>
      <c r="I45" s="333"/>
      <c r="J45" s="333"/>
      <c r="K45" s="333"/>
      <c r="L45" s="333"/>
      <c r="M45" s="333"/>
    </row>
  </sheetData>
  <sheetProtection password="CAEB" sheet="1" objects="1" scenarios="1" formatCells="0"/>
  <mergeCells count="4">
    <mergeCell ref="A31:C31"/>
    <mergeCell ref="A1:B1"/>
    <mergeCell ref="J1:K1"/>
    <mergeCell ref="D1:F1"/>
  </mergeCells>
  <phoneticPr fontId="1"/>
  <hyperlinks>
    <hyperlink ref="J1:K1" location="目次!A1" display="目次に戻る" xr:uid="{00000000-0004-0000-0600-000000000000}"/>
    <hyperlink ref="D1:F1" location="ヘルプ!A17" display="入力のしかたのヘルプ" xr:uid="{00000000-0004-0000-0600-000001000000}"/>
    <hyperlink ref="O18" location="ヘルプ!A22" display="ヘルプ" xr:uid="{00000000-0004-0000-0600-000002000000}"/>
    <hyperlink ref="O17" location="ヘルプ!A21" display="ヘルプ" xr:uid="{00000000-0004-0000-0600-000003000000}"/>
    <hyperlink ref="O7" location="ヘルプ!A20" display="ヘルプ" xr:uid="{00000000-0004-0000-0600-000004000000}"/>
    <hyperlink ref="O6" location="ヘルプ!A19" display="ヘルプ" xr:uid="{00000000-0004-0000-0600-000005000000}"/>
    <hyperlink ref="O24" location="ヘルプ!A23" display="ヘルプ" xr:uid="{00000000-0004-0000-0600-000006000000}"/>
    <hyperlink ref="O25:O26" location="ヘルプ!A21" display="ヘルプ" xr:uid="{00000000-0004-0000-0600-000007000000}"/>
    <hyperlink ref="O25" location="ヘルプ!A24" display="ヘルプ" xr:uid="{00000000-0004-0000-0600-000008000000}"/>
    <hyperlink ref="O26" location="ヘルプ!A25" display="ヘルプ" xr:uid="{00000000-0004-0000-0600-000009000000}"/>
  </hyperlinks>
  <printOptions horizontalCentered="1"/>
  <pageMargins left="0.51181102362204722" right="0.51181102362204722" top="0.74803149606299213" bottom="0.74803149606299213" header="0.31496062992125984" footer="0.31496062992125984"/>
  <pageSetup paperSize="9" orientation="landscape" verticalDpi="200" r:id="rId1"/>
  <headerFooter>
    <oddHeader>&amp;R&amp;A</oddHeader>
    <oddFooter>&amp;R訪問介護事業所　&amp;P</oddFooter>
  </headerFooter>
  <rowBreaks count="1" manualBreakCount="1">
    <brk id="2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FFC000"/>
  </sheetPr>
  <dimension ref="A1:O20"/>
  <sheetViews>
    <sheetView topLeftCell="A7" zoomScale="75" zoomScaleNormal="75" zoomScaleSheetLayoutView="100" workbookViewId="0">
      <selection activeCell="B16" sqref="B16"/>
    </sheetView>
  </sheetViews>
  <sheetFormatPr defaultColWidth="9" defaultRowHeight="21" customHeight="1" x14ac:dyDescent="0.2"/>
  <cols>
    <col min="1" max="1" width="21.33203125" style="46" customWidth="1"/>
    <col min="2" max="14" width="8.6640625" style="46" customWidth="1"/>
    <col min="15" max="15" width="9.109375" style="39" customWidth="1"/>
    <col min="16" max="16384" width="9" style="39"/>
  </cols>
  <sheetData>
    <row r="1" spans="1:15" s="36" customFormat="1" ht="25.5" customHeight="1" x14ac:dyDescent="0.2">
      <c r="A1" s="508" t="s">
        <v>162</v>
      </c>
      <c r="B1" s="508"/>
      <c r="C1" s="9"/>
      <c r="D1" s="509" t="s">
        <v>239</v>
      </c>
      <c r="E1" s="510"/>
      <c r="F1" s="510"/>
      <c r="H1" s="44"/>
      <c r="I1" s="44"/>
      <c r="J1" s="487" t="s">
        <v>60</v>
      </c>
      <c r="K1" s="488"/>
      <c r="M1" s="8"/>
      <c r="N1" s="35" t="s">
        <v>36</v>
      </c>
    </row>
    <row r="2" spans="1:15" s="36" customFormat="1" ht="25.5" customHeight="1" x14ac:dyDescent="0.2">
      <c r="A2" s="44"/>
      <c r="B2" s="44"/>
      <c r="C2" s="44"/>
    </row>
    <row r="3" spans="1:15" s="36" customFormat="1" ht="25.5" customHeight="1" x14ac:dyDescent="0.2">
      <c r="A3" s="38" t="s">
        <v>453</v>
      </c>
      <c r="B3" s="110"/>
      <c r="C3" s="44"/>
      <c r="D3" s="39"/>
      <c r="E3" s="44"/>
      <c r="F3" s="63"/>
      <c r="H3" s="44"/>
      <c r="I3" s="44"/>
      <c r="J3" s="111"/>
      <c r="K3" s="12"/>
      <c r="L3" s="65"/>
      <c r="M3" s="111"/>
      <c r="N3" s="53"/>
    </row>
    <row r="4" spans="1:15" s="37" customFormat="1" ht="25.5" customHeight="1" x14ac:dyDescent="0.2">
      <c r="A4" s="342">
        <f>基本情報＿表紙!$J$4</f>
        <v>4</v>
      </c>
      <c r="B4" s="303" t="s">
        <v>7</v>
      </c>
      <c r="C4" s="303" t="s">
        <v>8</v>
      </c>
      <c r="D4" s="303" t="s">
        <v>9</v>
      </c>
      <c r="E4" s="303" t="s">
        <v>11</v>
      </c>
      <c r="F4" s="303" t="s">
        <v>12</v>
      </c>
      <c r="G4" s="303" t="s">
        <v>13</v>
      </c>
      <c r="H4" s="303" t="s">
        <v>14</v>
      </c>
      <c r="I4" s="303" t="s">
        <v>15</v>
      </c>
      <c r="J4" s="303" t="s">
        <v>16</v>
      </c>
      <c r="K4" s="303" t="s">
        <v>17</v>
      </c>
      <c r="L4" s="303" t="s">
        <v>18</v>
      </c>
      <c r="M4" s="303" t="s">
        <v>19</v>
      </c>
      <c r="N4" s="448" t="s">
        <v>148</v>
      </c>
    </row>
    <row r="5" spans="1:15" s="36" customFormat="1" ht="25.5" customHeight="1" x14ac:dyDescent="0.2">
      <c r="A5" s="28" t="s">
        <v>117</v>
      </c>
      <c r="B5" s="430"/>
      <c r="C5" s="430"/>
      <c r="D5" s="430"/>
      <c r="E5" s="430"/>
      <c r="F5" s="430"/>
      <c r="G5" s="430"/>
      <c r="H5" s="430"/>
      <c r="I5" s="430"/>
      <c r="J5" s="430"/>
      <c r="K5" s="430"/>
      <c r="L5" s="430"/>
      <c r="M5" s="430"/>
      <c r="N5" s="140" t="str">
        <f t="shared" ref="N5:N13" si="0">IFERROR(AVERAGEIF(B5:M5,"&lt;&gt;0"),"-")</f>
        <v>-</v>
      </c>
      <c r="O5" s="221" t="s">
        <v>232</v>
      </c>
    </row>
    <row r="6" spans="1:15" s="36" customFormat="1" ht="25.5" customHeight="1" x14ac:dyDescent="0.2">
      <c r="A6" s="28" t="s">
        <v>118</v>
      </c>
      <c r="B6" s="430"/>
      <c r="C6" s="430"/>
      <c r="D6" s="430"/>
      <c r="E6" s="430"/>
      <c r="F6" s="430"/>
      <c r="G6" s="430"/>
      <c r="H6" s="430"/>
      <c r="I6" s="430"/>
      <c r="J6" s="430"/>
      <c r="K6" s="430"/>
      <c r="L6" s="430"/>
      <c r="M6" s="430"/>
      <c r="N6" s="140" t="str">
        <f t="shared" si="0"/>
        <v>-</v>
      </c>
      <c r="O6" s="221" t="s">
        <v>232</v>
      </c>
    </row>
    <row r="7" spans="1:15" s="36" customFormat="1" ht="25.5" customHeight="1" x14ac:dyDescent="0.2">
      <c r="A7" s="28" t="s">
        <v>119</v>
      </c>
      <c r="B7" s="430"/>
      <c r="C7" s="430"/>
      <c r="D7" s="430"/>
      <c r="E7" s="430"/>
      <c r="F7" s="430"/>
      <c r="G7" s="430"/>
      <c r="H7" s="430"/>
      <c r="I7" s="430"/>
      <c r="J7" s="430"/>
      <c r="K7" s="430"/>
      <c r="L7" s="430"/>
      <c r="M7" s="430"/>
      <c r="N7" s="140" t="str">
        <f t="shared" si="0"/>
        <v>-</v>
      </c>
      <c r="O7" s="221" t="s">
        <v>232</v>
      </c>
    </row>
    <row r="8" spans="1:15" s="36" customFormat="1" ht="25.5" customHeight="1" x14ac:dyDescent="0.2">
      <c r="A8" s="259" t="s">
        <v>267</v>
      </c>
      <c r="B8" s="142">
        <f>SUM(B5:B7)</f>
        <v>0</v>
      </c>
      <c r="C8" s="142">
        <f t="shared" ref="C8:M8" si="1">SUM(C5:C7)</f>
        <v>0</v>
      </c>
      <c r="D8" s="142">
        <f t="shared" si="1"/>
        <v>0</v>
      </c>
      <c r="E8" s="142">
        <f t="shared" si="1"/>
        <v>0</v>
      </c>
      <c r="F8" s="142">
        <f t="shared" si="1"/>
        <v>0</v>
      </c>
      <c r="G8" s="142">
        <f t="shared" si="1"/>
        <v>0</v>
      </c>
      <c r="H8" s="142">
        <f t="shared" si="1"/>
        <v>0</v>
      </c>
      <c r="I8" s="142">
        <f t="shared" si="1"/>
        <v>0</v>
      </c>
      <c r="J8" s="142">
        <f t="shared" si="1"/>
        <v>0</v>
      </c>
      <c r="K8" s="142">
        <f t="shared" si="1"/>
        <v>0</v>
      </c>
      <c r="L8" s="142">
        <f t="shared" si="1"/>
        <v>0</v>
      </c>
      <c r="M8" s="142">
        <f t="shared" si="1"/>
        <v>0</v>
      </c>
      <c r="N8" s="140" t="str">
        <f t="shared" si="0"/>
        <v>-</v>
      </c>
    </row>
    <row r="9" spans="1:15" s="36" customFormat="1" ht="25.5" customHeight="1" x14ac:dyDescent="0.2">
      <c r="A9" s="28" t="s">
        <v>177</v>
      </c>
      <c r="B9" s="430"/>
      <c r="C9" s="430"/>
      <c r="D9" s="430"/>
      <c r="E9" s="430"/>
      <c r="F9" s="430"/>
      <c r="G9" s="430"/>
      <c r="H9" s="430"/>
      <c r="I9" s="430"/>
      <c r="J9" s="430"/>
      <c r="K9" s="430"/>
      <c r="L9" s="430"/>
      <c r="M9" s="430"/>
      <c r="N9" s="140" t="str">
        <f t="shared" si="0"/>
        <v>-</v>
      </c>
      <c r="O9" s="221" t="s">
        <v>232</v>
      </c>
    </row>
    <row r="10" spans="1:15" s="36" customFormat="1" ht="25.5" customHeight="1" x14ac:dyDescent="0.2">
      <c r="A10" s="259" t="s">
        <v>87</v>
      </c>
      <c r="B10" s="142">
        <f>SUM(B8:B9)</f>
        <v>0</v>
      </c>
      <c r="C10" s="142">
        <f t="shared" ref="C10:M10" si="2">SUM(C8:C9)</f>
        <v>0</v>
      </c>
      <c r="D10" s="142">
        <f t="shared" si="2"/>
        <v>0</v>
      </c>
      <c r="E10" s="142">
        <f t="shared" si="2"/>
        <v>0</v>
      </c>
      <c r="F10" s="142">
        <f t="shared" si="2"/>
        <v>0</v>
      </c>
      <c r="G10" s="142">
        <f t="shared" si="2"/>
        <v>0</v>
      </c>
      <c r="H10" s="142">
        <f t="shared" si="2"/>
        <v>0</v>
      </c>
      <c r="I10" s="142">
        <f t="shared" si="2"/>
        <v>0</v>
      </c>
      <c r="J10" s="142">
        <f t="shared" si="2"/>
        <v>0</v>
      </c>
      <c r="K10" s="142">
        <f t="shared" si="2"/>
        <v>0</v>
      </c>
      <c r="L10" s="142">
        <f t="shared" si="2"/>
        <v>0</v>
      </c>
      <c r="M10" s="142">
        <f t="shared" si="2"/>
        <v>0</v>
      </c>
      <c r="N10" s="140" t="str">
        <f t="shared" si="0"/>
        <v>-</v>
      </c>
    </row>
    <row r="11" spans="1:15" s="36" customFormat="1" ht="25.5" customHeight="1" x14ac:dyDescent="0.2">
      <c r="A11" s="28" t="s">
        <v>176</v>
      </c>
      <c r="B11" s="447"/>
      <c r="C11" s="447"/>
      <c r="D11" s="447"/>
      <c r="E11" s="447"/>
      <c r="F11" s="447"/>
      <c r="G11" s="447"/>
      <c r="H11" s="447"/>
      <c r="I11" s="447"/>
      <c r="J11" s="447"/>
      <c r="K11" s="447"/>
      <c r="L11" s="447"/>
      <c r="M11" s="447"/>
      <c r="N11" s="140" t="str">
        <f t="shared" si="0"/>
        <v>-</v>
      </c>
    </row>
    <row r="12" spans="1:15" s="36" customFormat="1" ht="25.5" customHeight="1" x14ac:dyDescent="0.2">
      <c r="A12" s="28" t="s">
        <v>174</v>
      </c>
      <c r="B12" s="447"/>
      <c r="C12" s="447"/>
      <c r="D12" s="447"/>
      <c r="E12" s="447"/>
      <c r="F12" s="447"/>
      <c r="G12" s="447"/>
      <c r="H12" s="447"/>
      <c r="I12" s="447"/>
      <c r="J12" s="447"/>
      <c r="K12" s="447"/>
      <c r="L12" s="447"/>
      <c r="M12" s="447"/>
      <c r="N12" s="140" t="str">
        <f t="shared" si="0"/>
        <v>-</v>
      </c>
      <c r="O12" s="221" t="s">
        <v>232</v>
      </c>
    </row>
    <row r="13" spans="1:15" s="36" customFormat="1" ht="25.5" customHeight="1" x14ac:dyDescent="0.2">
      <c r="A13" s="259" t="s">
        <v>222</v>
      </c>
      <c r="B13" s="450">
        <f>SUM(B11:B12)</f>
        <v>0</v>
      </c>
      <c r="C13" s="450">
        <f t="shared" ref="C13:M13" si="3">SUM(C11:C12)</f>
        <v>0</v>
      </c>
      <c r="D13" s="450">
        <f t="shared" si="3"/>
        <v>0</v>
      </c>
      <c r="E13" s="450">
        <f t="shared" si="3"/>
        <v>0</v>
      </c>
      <c r="F13" s="450">
        <f t="shared" si="3"/>
        <v>0</v>
      </c>
      <c r="G13" s="450">
        <f t="shared" si="3"/>
        <v>0</v>
      </c>
      <c r="H13" s="450">
        <f t="shared" si="3"/>
        <v>0</v>
      </c>
      <c r="I13" s="450">
        <f t="shared" si="3"/>
        <v>0</v>
      </c>
      <c r="J13" s="450">
        <f t="shared" si="3"/>
        <v>0</v>
      </c>
      <c r="K13" s="450">
        <f t="shared" si="3"/>
        <v>0</v>
      </c>
      <c r="L13" s="450">
        <f t="shared" si="3"/>
        <v>0</v>
      </c>
      <c r="M13" s="450">
        <f t="shared" si="3"/>
        <v>0</v>
      </c>
      <c r="N13" s="140" t="str">
        <f t="shared" si="0"/>
        <v>-</v>
      </c>
      <c r="O13" s="47"/>
    </row>
    <row r="14" spans="1:15" s="36" customFormat="1" ht="25.5" customHeight="1" x14ac:dyDescent="0.2">
      <c r="A14" s="149"/>
      <c r="B14" s="227"/>
      <c r="C14" s="227"/>
      <c r="D14" s="227"/>
      <c r="E14" s="227"/>
      <c r="F14" s="227"/>
      <c r="G14" s="227"/>
      <c r="H14" s="227"/>
      <c r="I14" s="227"/>
      <c r="J14" s="227"/>
      <c r="K14" s="227"/>
      <c r="L14" s="227"/>
      <c r="M14" s="227"/>
      <c r="N14" s="227"/>
      <c r="O14" s="45"/>
    </row>
    <row r="15" spans="1:15" s="45" customFormat="1" ht="25.5" customHeight="1" x14ac:dyDescent="0.2">
      <c r="A15" s="382" t="s">
        <v>132</v>
      </c>
      <c r="B15" s="174" t="s">
        <v>7</v>
      </c>
      <c r="C15" s="174" t="s">
        <v>8</v>
      </c>
      <c r="D15" s="174" t="s">
        <v>9</v>
      </c>
      <c r="E15" s="174" t="s">
        <v>11</v>
      </c>
      <c r="F15" s="174" t="s">
        <v>12</v>
      </c>
      <c r="G15" s="174" t="s">
        <v>13</v>
      </c>
      <c r="H15" s="174" t="s">
        <v>14</v>
      </c>
      <c r="I15" s="174" t="s">
        <v>15</v>
      </c>
      <c r="J15" s="174" t="s">
        <v>16</v>
      </c>
      <c r="K15" s="174" t="s">
        <v>17</v>
      </c>
      <c r="L15" s="174" t="s">
        <v>18</v>
      </c>
      <c r="M15" s="174" t="s">
        <v>19</v>
      </c>
      <c r="N15" s="174" t="s">
        <v>20</v>
      </c>
    </row>
    <row r="16" spans="1:15" s="45" customFormat="1" ht="25.5" customHeight="1" x14ac:dyDescent="0.2">
      <c r="A16" s="28" t="s">
        <v>88</v>
      </c>
      <c r="B16" s="430"/>
      <c r="C16" s="430"/>
      <c r="D16" s="430"/>
      <c r="E16" s="430"/>
      <c r="F16" s="430"/>
      <c r="G16" s="430"/>
      <c r="H16" s="430"/>
      <c r="I16" s="430"/>
      <c r="J16" s="430"/>
      <c r="K16" s="430"/>
      <c r="L16" s="430"/>
      <c r="M16" s="430"/>
      <c r="N16" s="142">
        <f>SUM(B16:M16)</f>
        <v>0</v>
      </c>
    </row>
    <row r="17" spans="1:15" s="45" customFormat="1" ht="25.5" customHeight="1" x14ac:dyDescent="0.2">
      <c r="A17" s="28" t="s">
        <v>178</v>
      </c>
      <c r="B17" s="430"/>
      <c r="C17" s="430"/>
      <c r="D17" s="430"/>
      <c r="E17" s="430"/>
      <c r="F17" s="430"/>
      <c r="G17" s="430"/>
      <c r="H17" s="430"/>
      <c r="I17" s="430"/>
      <c r="J17" s="430"/>
      <c r="K17" s="430"/>
      <c r="L17" s="430"/>
      <c r="M17" s="430"/>
      <c r="N17" s="142">
        <f>SUM(B17:M17)</f>
        <v>0</v>
      </c>
    </row>
    <row r="18" spans="1:15" s="45" customFormat="1" ht="25.5" customHeight="1" x14ac:dyDescent="0.2">
      <c r="A18" s="28" t="s">
        <v>89</v>
      </c>
      <c r="B18" s="430"/>
      <c r="C18" s="430"/>
      <c r="D18" s="430"/>
      <c r="E18" s="430"/>
      <c r="F18" s="430"/>
      <c r="G18" s="430"/>
      <c r="H18" s="430"/>
      <c r="I18" s="430"/>
      <c r="J18" s="430"/>
      <c r="K18" s="430"/>
      <c r="L18" s="430"/>
      <c r="M18" s="430"/>
      <c r="N18" s="142">
        <f>SUM(B18:M18)</f>
        <v>0</v>
      </c>
    </row>
    <row r="19" spans="1:15" s="45" customFormat="1" ht="25.5" customHeight="1" x14ac:dyDescent="0.2">
      <c r="A19" s="28" t="s">
        <v>179</v>
      </c>
      <c r="B19" s="430"/>
      <c r="C19" s="430"/>
      <c r="D19" s="430"/>
      <c r="E19" s="430"/>
      <c r="F19" s="430"/>
      <c r="G19" s="430"/>
      <c r="H19" s="430"/>
      <c r="I19" s="430"/>
      <c r="J19" s="430"/>
      <c r="K19" s="430"/>
      <c r="L19" s="430"/>
      <c r="M19" s="430">
        <v>1</v>
      </c>
      <c r="N19" s="142">
        <f>SUM(B19:M19)</f>
        <v>1</v>
      </c>
    </row>
    <row r="20" spans="1:15" s="45" customFormat="1" ht="25.5" customHeight="1" x14ac:dyDescent="0.2">
      <c r="A20" s="382" t="s">
        <v>387</v>
      </c>
      <c r="B20" s="142">
        <f>SUM(B16:B19)</f>
        <v>0</v>
      </c>
      <c r="C20" s="142">
        <f t="shared" ref="C20:M20" si="4">SUM(C16:C19)</f>
        <v>0</v>
      </c>
      <c r="D20" s="142">
        <f t="shared" si="4"/>
        <v>0</v>
      </c>
      <c r="E20" s="142">
        <f t="shared" si="4"/>
        <v>0</v>
      </c>
      <c r="F20" s="142">
        <f t="shared" si="4"/>
        <v>0</v>
      </c>
      <c r="G20" s="142">
        <f t="shared" si="4"/>
        <v>0</v>
      </c>
      <c r="H20" s="142">
        <f t="shared" si="4"/>
        <v>0</v>
      </c>
      <c r="I20" s="142">
        <f t="shared" si="4"/>
        <v>0</v>
      </c>
      <c r="J20" s="142">
        <f t="shared" si="4"/>
        <v>0</v>
      </c>
      <c r="K20" s="142">
        <f t="shared" si="4"/>
        <v>0</v>
      </c>
      <c r="L20" s="142">
        <f t="shared" si="4"/>
        <v>0</v>
      </c>
      <c r="M20" s="142">
        <f t="shared" si="4"/>
        <v>1</v>
      </c>
      <c r="N20" s="142">
        <f>SUM(B20:M20)</f>
        <v>1</v>
      </c>
      <c r="O20" s="36"/>
    </row>
  </sheetData>
  <sheetProtection password="CAEB" sheet="1" objects="1" scenarios="1" formatCells="0"/>
  <mergeCells count="3">
    <mergeCell ref="A1:B1"/>
    <mergeCell ref="D1:F1"/>
    <mergeCell ref="J1:K1"/>
  </mergeCells>
  <phoneticPr fontId="1"/>
  <hyperlinks>
    <hyperlink ref="J1:K1" location="目次!A1" display="目次に戻る" xr:uid="{00000000-0004-0000-0700-000000000000}"/>
    <hyperlink ref="O5" location="ヘルプ!A30" display="ヘルプ" xr:uid="{00000000-0004-0000-0700-000001000000}"/>
    <hyperlink ref="O6" location="ヘルプ!A31" display="ヘルプ" xr:uid="{00000000-0004-0000-0700-000002000000}"/>
    <hyperlink ref="O7" location="ヘルプ!A32" display="ヘルプ" xr:uid="{00000000-0004-0000-0700-000003000000}"/>
    <hyperlink ref="O9" location="ヘルプ!A33" display="ヘルプ" xr:uid="{00000000-0004-0000-0700-000004000000}"/>
    <hyperlink ref="O12" location="ヘルプ!A34" display="ヘルプ" xr:uid="{00000000-0004-0000-0700-000005000000}"/>
    <hyperlink ref="D1:F1" location="ヘルプ!A28" display="入力のしかたのヘルプ" xr:uid="{00000000-0004-0000-0700-000006000000}"/>
  </hyperlinks>
  <printOptions horizontalCentered="1" verticalCentered="1"/>
  <pageMargins left="0.51181102362204722" right="0.51181102362204722" top="0.74803149606299213" bottom="0.74803149606299213" header="0.31496062992125984" footer="0.31496062992125984"/>
  <pageSetup paperSize="9" orientation="landscape" verticalDpi="200" r:id="rId1"/>
  <headerFooter>
    <oddHeader>&amp;R&amp;A</oddHeader>
    <oddFooter>&amp;R訪問介護事業所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C000"/>
  </sheetPr>
  <dimension ref="A1:V102"/>
  <sheetViews>
    <sheetView topLeftCell="A25" zoomScaleNormal="100" zoomScaleSheetLayoutView="85" workbookViewId="0">
      <selection activeCell="B5" sqref="B5"/>
    </sheetView>
  </sheetViews>
  <sheetFormatPr defaultColWidth="9" defaultRowHeight="29.25" customHeight="1" x14ac:dyDescent="0.2"/>
  <cols>
    <col min="1" max="1" width="14.6640625" style="46" customWidth="1"/>
    <col min="2" max="14" width="10.109375" style="46" customWidth="1"/>
    <col min="15" max="15" width="9.6640625" style="39" customWidth="1"/>
    <col min="16" max="16" width="17" style="39" customWidth="1"/>
    <col min="17" max="16384" width="9" style="39"/>
  </cols>
  <sheetData>
    <row r="1" spans="1:22" s="36" customFormat="1" ht="29.25" customHeight="1" x14ac:dyDescent="0.2">
      <c r="A1" s="508" t="s">
        <v>48</v>
      </c>
      <c r="B1" s="508"/>
      <c r="C1" s="112" t="s">
        <v>46</v>
      </c>
      <c r="D1" s="352"/>
      <c r="E1" s="509" t="s">
        <v>239</v>
      </c>
      <c r="F1" s="510"/>
      <c r="G1" s="510"/>
      <c r="H1" s="44"/>
      <c r="I1" s="46"/>
      <c r="J1" s="487" t="s">
        <v>60</v>
      </c>
      <c r="K1" s="488"/>
      <c r="L1" s="46"/>
      <c r="M1" s="8"/>
      <c r="N1" s="35" t="s">
        <v>36</v>
      </c>
    </row>
    <row r="2" spans="1:22" ht="20.25" customHeight="1" x14ac:dyDescent="0.2">
      <c r="E2" s="63"/>
      <c r="F2" s="36"/>
      <c r="G2" s="44"/>
      <c r="H2" s="44"/>
    </row>
    <row r="3" spans="1:22" ht="29.25" customHeight="1" x14ac:dyDescent="0.2">
      <c r="A3" s="163" t="s">
        <v>273</v>
      </c>
    </row>
    <row r="4" spans="1:22" s="46" customFormat="1" ht="27" customHeight="1" x14ac:dyDescent="0.2">
      <c r="A4" s="342">
        <f>基本情報＿表紙!$J$4</f>
        <v>4</v>
      </c>
      <c r="B4" s="303" t="s">
        <v>7</v>
      </c>
      <c r="C4" s="303" t="s">
        <v>8</v>
      </c>
      <c r="D4" s="303" t="s">
        <v>9</v>
      </c>
      <c r="E4" s="303" t="s">
        <v>11</v>
      </c>
      <c r="F4" s="303" t="s">
        <v>12</v>
      </c>
      <c r="G4" s="303" t="s">
        <v>13</v>
      </c>
      <c r="H4" s="303" t="s">
        <v>14</v>
      </c>
      <c r="I4" s="303" t="s">
        <v>15</v>
      </c>
      <c r="J4" s="303" t="s">
        <v>16</v>
      </c>
      <c r="K4" s="303" t="s">
        <v>17</v>
      </c>
      <c r="L4" s="303" t="s">
        <v>18</v>
      </c>
      <c r="M4" s="303" t="s">
        <v>19</v>
      </c>
      <c r="N4" s="303" t="s">
        <v>186</v>
      </c>
      <c r="O4" s="153"/>
      <c r="P4" s="153"/>
      <c r="Q4" s="149"/>
      <c r="R4" s="149"/>
      <c r="S4" s="149"/>
      <c r="T4" s="149"/>
      <c r="U4" s="149"/>
      <c r="V4" s="106"/>
    </row>
    <row r="5" spans="1:22" s="46" customFormat="1" ht="27" customHeight="1" x14ac:dyDescent="0.2">
      <c r="A5" s="30" t="s">
        <v>309</v>
      </c>
      <c r="B5" s="432"/>
      <c r="C5" s="432"/>
      <c r="D5" s="432"/>
      <c r="E5" s="432"/>
      <c r="F5" s="432"/>
      <c r="G5" s="432"/>
      <c r="H5" s="432"/>
      <c r="I5" s="432"/>
      <c r="J5" s="432"/>
      <c r="K5" s="432"/>
      <c r="L5" s="432"/>
      <c r="M5" s="432"/>
      <c r="N5" s="32">
        <f>SUM(B5:M5)</f>
        <v>0</v>
      </c>
      <c r="O5" s="221" t="s">
        <v>232</v>
      </c>
      <c r="Q5" s="51"/>
      <c r="R5" s="51"/>
      <c r="S5" s="51"/>
      <c r="T5" s="51"/>
      <c r="U5" s="51"/>
      <c r="V5" s="52"/>
    </row>
    <row r="6" spans="1:22" s="46" customFormat="1" ht="27" customHeight="1" x14ac:dyDescent="0.2">
      <c r="A6" s="30" t="s">
        <v>303</v>
      </c>
      <c r="B6" s="432"/>
      <c r="C6" s="432"/>
      <c r="D6" s="432"/>
      <c r="E6" s="432"/>
      <c r="F6" s="432"/>
      <c r="G6" s="432"/>
      <c r="H6" s="432"/>
      <c r="I6" s="432"/>
      <c r="J6" s="432"/>
      <c r="K6" s="432"/>
      <c r="L6" s="432"/>
      <c r="M6" s="432"/>
      <c r="N6" s="32">
        <f t="shared" ref="N6:N18" si="0">SUM(B6:M6)</f>
        <v>0</v>
      </c>
      <c r="O6" s="221" t="s">
        <v>232</v>
      </c>
      <c r="Q6" s="51"/>
      <c r="R6" s="51"/>
      <c r="S6" s="51"/>
      <c r="T6" s="51"/>
      <c r="U6" s="51"/>
      <c r="V6" s="52"/>
    </row>
    <row r="7" spans="1:22" s="46" customFormat="1" ht="27" customHeight="1" x14ac:dyDescent="0.2">
      <c r="A7" s="30" t="s">
        <v>317</v>
      </c>
      <c r="B7" s="432"/>
      <c r="C7" s="432"/>
      <c r="D7" s="432"/>
      <c r="E7" s="432"/>
      <c r="F7" s="432"/>
      <c r="G7" s="432"/>
      <c r="H7" s="432"/>
      <c r="I7" s="432"/>
      <c r="J7" s="432"/>
      <c r="K7" s="432"/>
      <c r="L7" s="432"/>
      <c r="M7" s="432"/>
      <c r="N7" s="32">
        <f t="shared" si="0"/>
        <v>0</v>
      </c>
      <c r="O7" s="221" t="s">
        <v>232</v>
      </c>
      <c r="Q7" s="51"/>
      <c r="R7" s="51"/>
      <c r="S7" s="51"/>
      <c r="T7" s="51"/>
      <c r="U7" s="51"/>
      <c r="V7" s="52"/>
    </row>
    <row r="8" spans="1:22" s="46" customFormat="1" ht="27" customHeight="1" x14ac:dyDescent="0.2">
      <c r="A8" s="30" t="s">
        <v>304</v>
      </c>
      <c r="B8" s="432"/>
      <c r="C8" s="432"/>
      <c r="D8" s="432"/>
      <c r="E8" s="432"/>
      <c r="F8" s="432"/>
      <c r="G8" s="432"/>
      <c r="H8" s="432"/>
      <c r="I8" s="432"/>
      <c r="J8" s="432"/>
      <c r="K8" s="432"/>
      <c r="L8" s="432"/>
      <c r="M8" s="432"/>
      <c r="N8" s="32">
        <f t="shared" si="0"/>
        <v>0</v>
      </c>
      <c r="O8" s="221" t="s">
        <v>232</v>
      </c>
      <c r="Q8" s="51"/>
      <c r="R8" s="51"/>
      <c r="S8" s="51"/>
      <c r="T8" s="51"/>
      <c r="U8" s="51"/>
      <c r="V8" s="52"/>
    </row>
    <row r="9" spans="1:22" s="46" customFormat="1" ht="27" customHeight="1" x14ac:dyDescent="0.2">
      <c r="A9" s="263" t="s">
        <v>315</v>
      </c>
      <c r="B9" s="32">
        <f>SUM(B5:B8)</f>
        <v>0</v>
      </c>
      <c r="C9" s="32">
        <f t="shared" ref="C9:M9" si="1">SUM(C5:C8)</f>
        <v>0</v>
      </c>
      <c r="D9" s="32">
        <f t="shared" si="1"/>
        <v>0</v>
      </c>
      <c r="E9" s="32">
        <f t="shared" si="1"/>
        <v>0</v>
      </c>
      <c r="F9" s="32">
        <f t="shared" si="1"/>
        <v>0</v>
      </c>
      <c r="G9" s="32">
        <f t="shared" si="1"/>
        <v>0</v>
      </c>
      <c r="H9" s="32">
        <f t="shared" si="1"/>
        <v>0</v>
      </c>
      <c r="I9" s="32">
        <f t="shared" si="1"/>
        <v>0</v>
      </c>
      <c r="J9" s="32">
        <f t="shared" si="1"/>
        <v>0</v>
      </c>
      <c r="K9" s="32">
        <f t="shared" si="1"/>
        <v>0</v>
      </c>
      <c r="L9" s="32">
        <f t="shared" si="1"/>
        <v>0</v>
      </c>
      <c r="M9" s="32">
        <f t="shared" si="1"/>
        <v>0</v>
      </c>
      <c r="N9" s="32">
        <f t="shared" si="0"/>
        <v>0</v>
      </c>
      <c r="O9" s="36"/>
      <c r="Q9" s="52"/>
      <c r="R9" s="52"/>
      <c r="S9" s="52"/>
      <c r="T9" s="52"/>
      <c r="U9" s="52"/>
      <c r="V9" s="52"/>
    </row>
    <row r="10" spans="1:22" s="46" customFormat="1" ht="27" customHeight="1" x14ac:dyDescent="0.2">
      <c r="A10" s="30" t="s">
        <v>312</v>
      </c>
      <c r="B10" s="432"/>
      <c r="C10" s="432"/>
      <c r="D10" s="432"/>
      <c r="E10" s="432"/>
      <c r="F10" s="432"/>
      <c r="G10" s="432"/>
      <c r="H10" s="432"/>
      <c r="I10" s="432"/>
      <c r="J10" s="432"/>
      <c r="K10" s="432"/>
      <c r="L10" s="432"/>
      <c r="M10" s="432"/>
      <c r="N10" s="32">
        <f t="shared" si="0"/>
        <v>0</v>
      </c>
      <c r="O10" s="221" t="s">
        <v>232</v>
      </c>
      <c r="Q10" s="51"/>
      <c r="R10" s="51"/>
      <c r="S10" s="51"/>
      <c r="T10" s="51"/>
      <c r="U10" s="51"/>
      <c r="V10" s="52"/>
    </row>
    <row r="11" spans="1:22" s="46" customFormat="1" ht="27" customHeight="1" x14ac:dyDescent="0.2">
      <c r="A11" s="30" t="s">
        <v>311</v>
      </c>
      <c r="B11" s="432"/>
      <c r="C11" s="432"/>
      <c r="D11" s="432"/>
      <c r="E11" s="432"/>
      <c r="F11" s="432"/>
      <c r="G11" s="432"/>
      <c r="H11" s="432"/>
      <c r="I11" s="432"/>
      <c r="J11" s="432"/>
      <c r="K11" s="432"/>
      <c r="L11" s="432"/>
      <c r="M11" s="432"/>
      <c r="N11" s="32">
        <f t="shared" si="0"/>
        <v>0</v>
      </c>
      <c r="O11" s="221" t="s">
        <v>232</v>
      </c>
      <c r="Q11" s="51"/>
      <c r="R11" s="51"/>
      <c r="S11" s="51"/>
      <c r="T11" s="51"/>
      <c r="U11" s="51"/>
      <c r="V11" s="52"/>
    </row>
    <row r="12" spans="1:22" s="46" customFormat="1" ht="27" customHeight="1" x14ac:dyDescent="0.2">
      <c r="A12" s="30" t="s">
        <v>313</v>
      </c>
      <c r="B12" s="432"/>
      <c r="C12" s="432"/>
      <c r="D12" s="432"/>
      <c r="E12" s="432"/>
      <c r="F12" s="432"/>
      <c r="G12" s="432"/>
      <c r="H12" s="432"/>
      <c r="I12" s="432"/>
      <c r="J12" s="432"/>
      <c r="K12" s="432"/>
      <c r="L12" s="432"/>
      <c r="M12" s="432"/>
      <c r="N12" s="32">
        <f t="shared" si="0"/>
        <v>0</v>
      </c>
      <c r="O12" s="221" t="s">
        <v>232</v>
      </c>
      <c r="Q12" s="51"/>
      <c r="R12" s="51"/>
      <c r="S12" s="51"/>
      <c r="T12" s="51"/>
      <c r="U12" s="51"/>
      <c r="V12" s="52"/>
    </row>
    <row r="13" spans="1:22" s="46" customFormat="1" ht="27" customHeight="1" x14ac:dyDescent="0.2">
      <c r="A13" s="30" t="s">
        <v>314</v>
      </c>
      <c r="B13" s="432"/>
      <c r="C13" s="432"/>
      <c r="D13" s="432"/>
      <c r="E13" s="432"/>
      <c r="F13" s="432"/>
      <c r="G13" s="432"/>
      <c r="H13" s="432"/>
      <c r="I13" s="432"/>
      <c r="J13" s="432"/>
      <c r="K13" s="432"/>
      <c r="L13" s="432"/>
      <c r="M13" s="432"/>
      <c r="N13" s="32">
        <f t="shared" si="0"/>
        <v>0</v>
      </c>
      <c r="O13" s="221" t="s">
        <v>232</v>
      </c>
      <c r="Q13" s="51"/>
      <c r="R13" s="51"/>
      <c r="S13" s="51"/>
      <c r="T13" s="51"/>
      <c r="U13" s="51"/>
      <c r="V13" s="52"/>
    </row>
    <row r="14" spans="1:22" s="46" customFormat="1" ht="27" customHeight="1" x14ac:dyDescent="0.2">
      <c r="A14" s="30" t="s">
        <v>304</v>
      </c>
      <c r="B14" s="432"/>
      <c r="C14" s="432"/>
      <c r="D14" s="432"/>
      <c r="E14" s="432"/>
      <c r="F14" s="432"/>
      <c r="G14" s="432"/>
      <c r="H14" s="432"/>
      <c r="I14" s="432"/>
      <c r="J14" s="432"/>
      <c r="K14" s="432"/>
      <c r="L14" s="432"/>
      <c r="M14" s="432"/>
      <c r="N14" s="32">
        <f t="shared" si="0"/>
        <v>0</v>
      </c>
      <c r="O14" s="221" t="s">
        <v>232</v>
      </c>
      <c r="Q14" s="51"/>
      <c r="R14" s="51"/>
      <c r="S14" s="51"/>
      <c r="T14" s="51"/>
      <c r="U14" s="51"/>
      <c r="V14" s="52"/>
    </row>
    <row r="15" spans="1:22" s="46" customFormat="1" ht="27" customHeight="1" x14ac:dyDescent="0.2">
      <c r="A15" s="380" t="s">
        <v>316</v>
      </c>
      <c r="B15" s="32">
        <f t="shared" ref="B15:M15" si="2">SUM(B10:B14)</f>
        <v>0</v>
      </c>
      <c r="C15" s="32">
        <f t="shared" si="2"/>
        <v>0</v>
      </c>
      <c r="D15" s="32">
        <f t="shared" si="2"/>
        <v>0</v>
      </c>
      <c r="E15" s="32">
        <f t="shared" si="2"/>
        <v>0</v>
      </c>
      <c r="F15" s="32">
        <f t="shared" si="2"/>
        <v>0</v>
      </c>
      <c r="G15" s="32">
        <f t="shared" si="2"/>
        <v>0</v>
      </c>
      <c r="H15" s="32">
        <f t="shared" si="2"/>
        <v>0</v>
      </c>
      <c r="I15" s="32">
        <f t="shared" si="2"/>
        <v>0</v>
      </c>
      <c r="J15" s="32">
        <f t="shared" si="2"/>
        <v>0</v>
      </c>
      <c r="K15" s="32">
        <f t="shared" si="2"/>
        <v>0</v>
      </c>
      <c r="L15" s="32">
        <f t="shared" si="2"/>
        <v>0</v>
      </c>
      <c r="M15" s="32">
        <f t="shared" si="2"/>
        <v>0</v>
      </c>
      <c r="N15" s="32">
        <f>SUM(B15:M15)</f>
        <v>0</v>
      </c>
      <c r="O15" s="154"/>
      <c r="Q15" s="52"/>
      <c r="R15" s="52"/>
      <c r="S15" s="52"/>
      <c r="T15" s="52"/>
      <c r="U15" s="52"/>
      <c r="V15" s="52"/>
    </row>
    <row r="16" spans="1:22" s="46" customFormat="1" ht="27" customHeight="1" x14ac:dyDescent="0.2">
      <c r="A16" s="377" t="s">
        <v>310</v>
      </c>
      <c r="B16" s="432"/>
      <c r="C16" s="432"/>
      <c r="D16" s="432"/>
      <c r="E16" s="432"/>
      <c r="F16" s="432"/>
      <c r="G16" s="432"/>
      <c r="H16" s="432"/>
      <c r="I16" s="432"/>
      <c r="J16" s="432"/>
      <c r="K16" s="432"/>
      <c r="L16" s="432"/>
      <c r="M16" s="432"/>
      <c r="N16" s="32">
        <f t="shared" si="0"/>
        <v>0</v>
      </c>
      <c r="O16" s="49"/>
      <c r="P16" s="154"/>
      <c r="Q16" s="52"/>
      <c r="R16" s="52"/>
      <c r="S16" s="52"/>
      <c r="T16" s="52"/>
      <c r="U16" s="52"/>
      <c r="V16" s="52"/>
    </row>
    <row r="17" spans="1:22" s="46" customFormat="1" ht="27" customHeight="1" x14ac:dyDescent="0.2">
      <c r="A17" s="377" t="s">
        <v>185</v>
      </c>
      <c r="B17" s="432"/>
      <c r="C17" s="432"/>
      <c r="D17" s="432"/>
      <c r="E17" s="432"/>
      <c r="F17" s="432"/>
      <c r="G17" s="432"/>
      <c r="H17" s="432"/>
      <c r="I17" s="432"/>
      <c r="J17" s="432"/>
      <c r="K17" s="432"/>
      <c r="L17" s="432"/>
      <c r="M17" s="432"/>
      <c r="N17" s="32">
        <f t="shared" si="0"/>
        <v>0</v>
      </c>
      <c r="O17" s="49"/>
      <c r="P17" s="154"/>
      <c r="Q17" s="52"/>
      <c r="R17" s="52"/>
      <c r="S17" s="52"/>
      <c r="T17" s="52"/>
      <c r="U17" s="52"/>
      <c r="V17" s="52"/>
    </row>
    <row r="18" spans="1:22" s="46" customFormat="1" ht="27" customHeight="1" x14ac:dyDescent="0.2">
      <c r="A18" s="263" t="s">
        <v>318</v>
      </c>
      <c r="B18" s="32">
        <f>SUM(B16:B17)</f>
        <v>0</v>
      </c>
      <c r="C18" s="32">
        <f t="shared" ref="C18:M18" si="3">SUM(C16:C17)</f>
        <v>0</v>
      </c>
      <c r="D18" s="32">
        <f t="shared" si="3"/>
        <v>0</v>
      </c>
      <c r="E18" s="32">
        <f t="shared" si="3"/>
        <v>0</v>
      </c>
      <c r="F18" s="32">
        <f t="shared" si="3"/>
        <v>0</v>
      </c>
      <c r="G18" s="32">
        <f t="shared" si="3"/>
        <v>0</v>
      </c>
      <c r="H18" s="32">
        <f t="shared" si="3"/>
        <v>0</v>
      </c>
      <c r="I18" s="32">
        <f t="shared" si="3"/>
        <v>0</v>
      </c>
      <c r="J18" s="32">
        <f t="shared" si="3"/>
        <v>0</v>
      </c>
      <c r="K18" s="32">
        <f t="shared" si="3"/>
        <v>0</v>
      </c>
      <c r="L18" s="32">
        <f t="shared" si="3"/>
        <v>0</v>
      </c>
      <c r="M18" s="32">
        <f t="shared" si="3"/>
        <v>0</v>
      </c>
      <c r="N18" s="32">
        <f t="shared" si="0"/>
        <v>0</v>
      </c>
      <c r="O18" s="49"/>
      <c r="P18" s="154"/>
      <c r="Q18" s="52"/>
      <c r="R18" s="52"/>
      <c r="S18" s="52"/>
      <c r="T18" s="52"/>
      <c r="U18" s="52"/>
      <c r="V18" s="52"/>
    </row>
    <row r="19" spans="1:22" s="46" customFormat="1" ht="27" customHeight="1" x14ac:dyDescent="0.2">
      <c r="A19" s="385" t="s">
        <v>336</v>
      </c>
      <c r="B19" s="32">
        <f>B9+B15+B18</f>
        <v>0</v>
      </c>
      <c r="C19" s="32">
        <f t="shared" ref="C19:M19" si="4">C9+C15+C18</f>
        <v>0</v>
      </c>
      <c r="D19" s="32">
        <f t="shared" si="4"/>
        <v>0</v>
      </c>
      <c r="E19" s="32">
        <f t="shared" si="4"/>
        <v>0</v>
      </c>
      <c r="F19" s="32">
        <f t="shared" si="4"/>
        <v>0</v>
      </c>
      <c r="G19" s="32">
        <f t="shared" si="4"/>
        <v>0</v>
      </c>
      <c r="H19" s="32">
        <f t="shared" si="4"/>
        <v>0</v>
      </c>
      <c r="I19" s="32">
        <f t="shared" si="4"/>
        <v>0</v>
      </c>
      <c r="J19" s="32">
        <f t="shared" si="4"/>
        <v>0</v>
      </c>
      <c r="K19" s="32">
        <f t="shared" si="4"/>
        <v>0</v>
      </c>
      <c r="L19" s="32">
        <f t="shared" si="4"/>
        <v>0</v>
      </c>
      <c r="M19" s="32">
        <f t="shared" si="4"/>
        <v>0</v>
      </c>
      <c r="N19" s="32">
        <f>SUM(B19:M19)</f>
        <v>0</v>
      </c>
      <c r="O19" s="155"/>
      <c r="P19" s="39"/>
      <c r="Q19" s="52"/>
      <c r="R19" s="52"/>
      <c r="S19" s="52"/>
      <c r="T19" s="52"/>
      <c r="U19" s="52"/>
      <c r="V19" s="52"/>
    </row>
    <row r="20" spans="1:22" s="46" customFormat="1" ht="29.25" customHeight="1" x14ac:dyDescent="0.2">
      <c r="A20" s="112"/>
      <c r="B20" s="113"/>
      <c r="C20" s="113"/>
      <c r="D20" s="113"/>
      <c r="E20" s="113"/>
      <c r="F20" s="113"/>
      <c r="G20" s="113"/>
      <c r="H20" s="113"/>
      <c r="I20" s="113"/>
      <c r="J20" s="113"/>
      <c r="K20" s="113"/>
      <c r="L20" s="113"/>
      <c r="M20" s="113"/>
      <c r="N20" s="113" t="s">
        <v>208</v>
      </c>
      <c r="O20" s="54"/>
      <c r="P20" s="56"/>
    </row>
    <row r="21" spans="1:22" s="57" customFormat="1" ht="32.25" customHeight="1" x14ac:dyDescent="0.2">
      <c r="A21" s="163" t="s">
        <v>274</v>
      </c>
      <c r="B21" s="117"/>
      <c r="C21" s="117"/>
      <c r="D21" s="117"/>
      <c r="E21" s="117"/>
      <c r="F21" s="117"/>
      <c r="G21" s="117"/>
      <c r="H21" s="117"/>
      <c r="I21" s="117"/>
      <c r="J21" s="117"/>
      <c r="K21" s="117"/>
      <c r="L21" s="117"/>
      <c r="M21" s="117"/>
      <c r="N21" s="117"/>
      <c r="O21" s="55"/>
      <c r="P21" s="156"/>
    </row>
    <row r="22" spans="1:22" s="57" customFormat="1" ht="30" customHeight="1" x14ac:dyDescent="0.2">
      <c r="A22" s="342">
        <f>A4</f>
        <v>4</v>
      </c>
      <c r="B22" s="303" t="s">
        <v>7</v>
      </c>
      <c r="C22" s="303" t="s">
        <v>8</v>
      </c>
      <c r="D22" s="303" t="s">
        <v>9</v>
      </c>
      <c r="E22" s="303" t="s">
        <v>11</v>
      </c>
      <c r="F22" s="303" t="s">
        <v>12</v>
      </c>
      <c r="G22" s="303" t="s">
        <v>13</v>
      </c>
      <c r="H22" s="303" t="s">
        <v>14</v>
      </c>
      <c r="I22" s="303" t="s">
        <v>15</v>
      </c>
      <c r="J22" s="303" t="s">
        <v>16</v>
      </c>
      <c r="K22" s="303" t="s">
        <v>17</v>
      </c>
      <c r="L22" s="303" t="s">
        <v>18</v>
      </c>
      <c r="M22" s="303" t="s">
        <v>19</v>
      </c>
      <c r="N22" s="303" t="s">
        <v>186</v>
      </c>
      <c r="O22" s="153"/>
      <c r="P22" s="59"/>
      <c r="Q22" s="157"/>
      <c r="R22" s="157"/>
      <c r="S22" s="157"/>
      <c r="T22" s="157"/>
      <c r="U22" s="157"/>
      <c r="V22" s="58"/>
    </row>
    <row r="23" spans="1:22" s="57" customFormat="1" ht="30" customHeight="1" x14ac:dyDescent="0.2">
      <c r="A23" s="30" t="s">
        <v>309</v>
      </c>
      <c r="B23" s="432"/>
      <c r="C23" s="432"/>
      <c r="D23" s="432"/>
      <c r="E23" s="432"/>
      <c r="F23" s="432"/>
      <c r="G23" s="432"/>
      <c r="H23" s="432"/>
      <c r="I23" s="432"/>
      <c r="J23" s="432"/>
      <c r="K23" s="432"/>
      <c r="L23" s="432"/>
      <c r="M23" s="432"/>
      <c r="N23" s="32">
        <f>SUM(B23:M23)</f>
        <v>0</v>
      </c>
      <c r="O23" s="221" t="s">
        <v>232</v>
      </c>
      <c r="P23" s="59"/>
      <c r="Q23" s="60"/>
      <c r="R23" s="60"/>
      <c r="S23" s="60"/>
      <c r="T23" s="60"/>
      <c r="U23" s="60"/>
      <c r="V23" s="61"/>
    </row>
    <row r="24" spans="1:22" s="57" customFormat="1" ht="30" customHeight="1" x14ac:dyDescent="0.2">
      <c r="A24" s="30" t="s">
        <v>303</v>
      </c>
      <c r="B24" s="432"/>
      <c r="C24" s="432"/>
      <c r="D24" s="432"/>
      <c r="E24" s="432"/>
      <c r="F24" s="432"/>
      <c r="G24" s="432"/>
      <c r="H24" s="432"/>
      <c r="I24" s="432"/>
      <c r="J24" s="432"/>
      <c r="K24" s="432"/>
      <c r="L24" s="432"/>
      <c r="M24" s="432"/>
      <c r="N24" s="32">
        <f t="shared" ref="N24:N37" si="5">SUM(B24:M24)</f>
        <v>0</v>
      </c>
      <c r="O24" s="221" t="s">
        <v>232</v>
      </c>
      <c r="P24" s="59"/>
      <c r="Q24" s="60"/>
      <c r="R24" s="60"/>
      <c r="S24" s="60"/>
      <c r="T24" s="60"/>
      <c r="U24" s="60"/>
      <c r="V24" s="61"/>
    </row>
    <row r="25" spans="1:22" s="57" customFormat="1" ht="30" customHeight="1" x14ac:dyDescent="0.2">
      <c r="A25" s="30" t="s">
        <v>317</v>
      </c>
      <c r="B25" s="432"/>
      <c r="C25" s="432"/>
      <c r="D25" s="432"/>
      <c r="E25" s="432"/>
      <c r="F25" s="432"/>
      <c r="G25" s="432"/>
      <c r="H25" s="432"/>
      <c r="I25" s="432"/>
      <c r="J25" s="432"/>
      <c r="K25" s="432"/>
      <c r="L25" s="432"/>
      <c r="M25" s="432"/>
      <c r="N25" s="32">
        <f t="shared" si="5"/>
        <v>0</v>
      </c>
      <c r="O25" s="221" t="s">
        <v>232</v>
      </c>
      <c r="P25" s="59"/>
      <c r="Q25" s="60"/>
      <c r="R25" s="60"/>
      <c r="S25" s="60"/>
      <c r="T25" s="60"/>
      <c r="U25" s="60"/>
      <c r="V25" s="61"/>
    </row>
    <row r="26" spans="1:22" s="57" customFormat="1" ht="30" customHeight="1" x14ac:dyDescent="0.2">
      <c r="A26" s="30" t="s">
        <v>304</v>
      </c>
      <c r="B26" s="432"/>
      <c r="C26" s="432"/>
      <c r="D26" s="432"/>
      <c r="E26" s="432"/>
      <c r="F26" s="432"/>
      <c r="G26" s="432"/>
      <c r="H26" s="432"/>
      <c r="I26" s="432"/>
      <c r="J26" s="432"/>
      <c r="K26" s="432"/>
      <c r="L26" s="432"/>
      <c r="M26" s="432"/>
      <c r="N26" s="32">
        <f t="shared" si="5"/>
        <v>0</v>
      </c>
      <c r="O26" s="221" t="s">
        <v>232</v>
      </c>
      <c r="P26" s="59"/>
      <c r="Q26" s="60"/>
      <c r="R26" s="60"/>
      <c r="S26" s="60"/>
      <c r="T26" s="60"/>
      <c r="U26" s="60"/>
      <c r="V26" s="61"/>
    </row>
    <row r="27" spans="1:22" s="57" customFormat="1" ht="30" customHeight="1" x14ac:dyDescent="0.2">
      <c r="A27" s="263" t="s">
        <v>315</v>
      </c>
      <c r="B27" s="32">
        <f t="shared" ref="B27:M27" si="6">SUM(B23:B26)</f>
        <v>0</v>
      </c>
      <c r="C27" s="32">
        <f t="shared" si="6"/>
        <v>0</v>
      </c>
      <c r="D27" s="32">
        <f t="shared" si="6"/>
        <v>0</v>
      </c>
      <c r="E27" s="32">
        <f t="shared" si="6"/>
        <v>0</v>
      </c>
      <c r="F27" s="32">
        <f t="shared" si="6"/>
        <v>0</v>
      </c>
      <c r="G27" s="32">
        <f t="shared" si="6"/>
        <v>0</v>
      </c>
      <c r="H27" s="32">
        <f t="shared" si="6"/>
        <v>0</v>
      </c>
      <c r="I27" s="32">
        <f t="shared" si="6"/>
        <v>0</v>
      </c>
      <c r="J27" s="32">
        <f t="shared" si="6"/>
        <v>0</v>
      </c>
      <c r="K27" s="32">
        <f t="shared" si="6"/>
        <v>0</v>
      </c>
      <c r="L27" s="32">
        <f t="shared" si="6"/>
        <v>0</v>
      </c>
      <c r="M27" s="32">
        <f t="shared" si="6"/>
        <v>0</v>
      </c>
      <c r="N27" s="32">
        <f t="shared" si="5"/>
        <v>0</v>
      </c>
      <c r="O27" s="36"/>
      <c r="P27" s="158"/>
      <c r="Q27" s="60"/>
      <c r="R27" s="60"/>
      <c r="S27" s="60"/>
      <c r="T27" s="60"/>
      <c r="U27" s="60"/>
      <c r="V27" s="61"/>
    </row>
    <row r="28" spans="1:22" s="57" customFormat="1" ht="30" customHeight="1" x14ac:dyDescent="0.2">
      <c r="A28" s="30" t="s">
        <v>312</v>
      </c>
      <c r="B28" s="432"/>
      <c r="C28" s="432"/>
      <c r="D28" s="432"/>
      <c r="E28" s="432"/>
      <c r="F28" s="432"/>
      <c r="G28" s="432"/>
      <c r="H28" s="432"/>
      <c r="I28" s="432"/>
      <c r="J28" s="432"/>
      <c r="K28" s="432"/>
      <c r="L28" s="432"/>
      <c r="M28" s="432"/>
      <c r="N28" s="32">
        <f t="shared" si="5"/>
        <v>0</v>
      </c>
      <c r="O28" s="221" t="s">
        <v>232</v>
      </c>
      <c r="P28" s="59"/>
      <c r="Q28" s="61"/>
      <c r="R28" s="61"/>
      <c r="S28" s="61"/>
      <c r="T28" s="61"/>
      <c r="U28" s="61"/>
      <c r="V28" s="61"/>
    </row>
    <row r="29" spans="1:22" s="57" customFormat="1" ht="30" customHeight="1" x14ac:dyDescent="0.2">
      <c r="A29" s="30" t="s">
        <v>311</v>
      </c>
      <c r="B29" s="432"/>
      <c r="C29" s="432"/>
      <c r="D29" s="432"/>
      <c r="E29" s="432"/>
      <c r="F29" s="432"/>
      <c r="G29" s="432"/>
      <c r="H29" s="432"/>
      <c r="I29" s="432"/>
      <c r="J29" s="432"/>
      <c r="K29" s="432"/>
      <c r="L29" s="432"/>
      <c r="M29" s="432"/>
      <c r="N29" s="32">
        <f t="shared" si="5"/>
        <v>0</v>
      </c>
      <c r="O29" s="221" t="s">
        <v>232</v>
      </c>
      <c r="P29" s="59"/>
      <c r="Q29" s="60"/>
      <c r="R29" s="60"/>
      <c r="S29" s="60"/>
      <c r="T29" s="60"/>
      <c r="U29" s="60"/>
      <c r="V29" s="61"/>
    </row>
    <row r="30" spans="1:22" s="57" customFormat="1" ht="30" customHeight="1" x14ac:dyDescent="0.2">
      <c r="A30" s="30" t="s">
        <v>313</v>
      </c>
      <c r="B30" s="432"/>
      <c r="C30" s="432"/>
      <c r="D30" s="432"/>
      <c r="E30" s="432"/>
      <c r="F30" s="432"/>
      <c r="G30" s="432"/>
      <c r="H30" s="432"/>
      <c r="I30" s="432"/>
      <c r="J30" s="432"/>
      <c r="K30" s="432"/>
      <c r="L30" s="432"/>
      <c r="M30" s="432"/>
      <c r="N30" s="32">
        <f t="shared" si="5"/>
        <v>0</v>
      </c>
      <c r="O30" s="221" t="s">
        <v>232</v>
      </c>
      <c r="P30" s="59"/>
      <c r="Q30" s="60"/>
      <c r="R30" s="60"/>
      <c r="S30" s="60"/>
      <c r="T30" s="60"/>
      <c r="U30" s="60"/>
      <c r="V30" s="61"/>
    </row>
    <row r="31" spans="1:22" s="57" customFormat="1" ht="30" customHeight="1" x14ac:dyDescent="0.2">
      <c r="A31" s="30" t="s">
        <v>314</v>
      </c>
      <c r="B31" s="432"/>
      <c r="C31" s="432"/>
      <c r="D31" s="432"/>
      <c r="E31" s="432"/>
      <c r="F31" s="432"/>
      <c r="G31" s="432"/>
      <c r="H31" s="432"/>
      <c r="I31" s="432"/>
      <c r="J31" s="432"/>
      <c r="K31" s="432"/>
      <c r="L31" s="432"/>
      <c r="M31" s="432"/>
      <c r="N31" s="32">
        <f t="shared" si="5"/>
        <v>0</v>
      </c>
      <c r="O31" s="221" t="s">
        <v>232</v>
      </c>
      <c r="P31" s="59"/>
      <c r="Q31" s="60"/>
      <c r="R31" s="60"/>
      <c r="S31" s="60"/>
      <c r="T31" s="60"/>
      <c r="U31" s="60"/>
      <c r="V31" s="61"/>
    </row>
    <row r="32" spans="1:22" s="57" customFormat="1" ht="30" customHeight="1" x14ac:dyDescent="0.2">
      <c r="A32" s="30" t="s">
        <v>304</v>
      </c>
      <c r="B32" s="432"/>
      <c r="C32" s="432"/>
      <c r="D32" s="432"/>
      <c r="E32" s="432"/>
      <c r="F32" s="432"/>
      <c r="G32" s="432"/>
      <c r="H32" s="432"/>
      <c r="I32" s="432"/>
      <c r="J32" s="432"/>
      <c r="K32" s="432"/>
      <c r="L32" s="432"/>
      <c r="M32" s="432"/>
      <c r="N32" s="32">
        <f t="shared" si="5"/>
        <v>0</v>
      </c>
      <c r="O32" s="221" t="s">
        <v>232</v>
      </c>
      <c r="P32" s="59"/>
      <c r="Q32" s="60"/>
      <c r="R32" s="60"/>
      <c r="S32" s="60"/>
      <c r="T32" s="60"/>
      <c r="U32" s="60"/>
      <c r="V32" s="61"/>
    </row>
    <row r="33" spans="1:22" s="57" customFormat="1" ht="30" customHeight="1" x14ac:dyDescent="0.2">
      <c r="A33" s="380" t="s">
        <v>316</v>
      </c>
      <c r="B33" s="32">
        <f t="shared" ref="B33:M33" si="7">SUM(B28:B32)</f>
        <v>0</v>
      </c>
      <c r="C33" s="32">
        <f t="shared" si="7"/>
        <v>0</v>
      </c>
      <c r="D33" s="32">
        <f t="shared" si="7"/>
        <v>0</v>
      </c>
      <c r="E33" s="32">
        <f t="shared" si="7"/>
        <v>0</v>
      </c>
      <c r="F33" s="32">
        <f t="shared" si="7"/>
        <v>0</v>
      </c>
      <c r="G33" s="32">
        <f t="shared" si="7"/>
        <v>0</v>
      </c>
      <c r="H33" s="32">
        <f t="shared" si="7"/>
        <v>0</v>
      </c>
      <c r="I33" s="32">
        <f t="shared" si="7"/>
        <v>0</v>
      </c>
      <c r="J33" s="32">
        <f t="shared" si="7"/>
        <v>0</v>
      </c>
      <c r="K33" s="32">
        <f t="shared" si="7"/>
        <v>0</v>
      </c>
      <c r="L33" s="32">
        <f t="shared" si="7"/>
        <v>0</v>
      </c>
      <c r="M33" s="32">
        <f t="shared" si="7"/>
        <v>0</v>
      </c>
      <c r="N33" s="32">
        <f>SUM(B33:M33)</f>
        <v>0</v>
      </c>
      <c r="O33" s="154"/>
      <c r="P33" s="154"/>
      <c r="Q33" s="60"/>
      <c r="R33" s="60"/>
      <c r="S33" s="60"/>
      <c r="T33" s="60"/>
      <c r="U33" s="60"/>
      <c r="V33" s="61"/>
    </row>
    <row r="34" spans="1:22" s="46" customFormat="1" ht="30" customHeight="1" x14ac:dyDescent="0.2">
      <c r="A34" s="377" t="s">
        <v>310</v>
      </c>
      <c r="B34" s="432"/>
      <c r="C34" s="432"/>
      <c r="D34" s="432"/>
      <c r="E34" s="432"/>
      <c r="F34" s="432"/>
      <c r="G34" s="432"/>
      <c r="H34" s="432"/>
      <c r="I34" s="432"/>
      <c r="J34" s="432"/>
      <c r="K34" s="432"/>
      <c r="L34" s="432"/>
      <c r="M34" s="432"/>
      <c r="N34" s="32">
        <f t="shared" si="5"/>
        <v>0</v>
      </c>
      <c r="O34" s="49"/>
      <c r="P34" s="154"/>
      <c r="Q34" s="52"/>
      <c r="R34" s="52"/>
      <c r="S34" s="52"/>
      <c r="T34" s="52"/>
      <c r="U34" s="52"/>
      <c r="V34" s="52"/>
    </row>
    <row r="35" spans="1:22" s="46" customFormat="1" ht="30" customHeight="1" x14ac:dyDescent="0.2">
      <c r="A35" s="377" t="s">
        <v>185</v>
      </c>
      <c r="B35" s="432"/>
      <c r="C35" s="432"/>
      <c r="D35" s="432"/>
      <c r="E35" s="432"/>
      <c r="F35" s="432"/>
      <c r="G35" s="432"/>
      <c r="H35" s="432"/>
      <c r="I35" s="432"/>
      <c r="J35" s="432"/>
      <c r="K35" s="432"/>
      <c r="L35" s="432"/>
      <c r="M35" s="432"/>
      <c r="N35" s="32">
        <f t="shared" si="5"/>
        <v>0</v>
      </c>
      <c r="O35" s="49"/>
      <c r="P35" s="154"/>
      <c r="Q35" s="52"/>
      <c r="R35" s="52"/>
      <c r="S35" s="52"/>
      <c r="T35" s="52"/>
      <c r="U35" s="52"/>
      <c r="V35" s="52"/>
    </row>
    <row r="36" spans="1:22" s="46" customFormat="1" ht="30" customHeight="1" x14ac:dyDescent="0.2">
      <c r="A36" s="263" t="s">
        <v>318</v>
      </c>
      <c r="B36" s="32">
        <f t="shared" ref="B36:M36" si="8">SUM(B34:B35)</f>
        <v>0</v>
      </c>
      <c r="C36" s="32">
        <f t="shared" si="8"/>
        <v>0</v>
      </c>
      <c r="D36" s="32">
        <f t="shared" si="8"/>
        <v>0</v>
      </c>
      <c r="E36" s="32">
        <f t="shared" si="8"/>
        <v>0</v>
      </c>
      <c r="F36" s="32">
        <f t="shared" si="8"/>
        <v>0</v>
      </c>
      <c r="G36" s="32">
        <f t="shared" si="8"/>
        <v>0</v>
      </c>
      <c r="H36" s="32">
        <f t="shared" si="8"/>
        <v>0</v>
      </c>
      <c r="I36" s="32">
        <f t="shared" si="8"/>
        <v>0</v>
      </c>
      <c r="J36" s="32">
        <f t="shared" si="8"/>
        <v>0</v>
      </c>
      <c r="K36" s="32">
        <f t="shared" si="8"/>
        <v>0</v>
      </c>
      <c r="L36" s="32">
        <f t="shared" si="8"/>
        <v>0</v>
      </c>
      <c r="M36" s="32">
        <f t="shared" si="8"/>
        <v>0</v>
      </c>
      <c r="N36" s="32">
        <f t="shared" si="5"/>
        <v>0</v>
      </c>
      <c r="O36" s="49"/>
      <c r="P36" s="59"/>
      <c r="Q36" s="52"/>
      <c r="R36" s="52"/>
      <c r="S36" s="52"/>
      <c r="T36" s="52"/>
      <c r="U36" s="52"/>
      <c r="V36" s="52"/>
    </row>
    <row r="37" spans="1:22" s="57" customFormat="1" ht="30" customHeight="1" x14ac:dyDescent="0.2">
      <c r="A37" s="385" t="s">
        <v>337</v>
      </c>
      <c r="B37" s="32">
        <f>B27+B33+B36</f>
        <v>0</v>
      </c>
      <c r="C37" s="32">
        <f t="shared" ref="C37:M37" si="9">C27+C33+C36</f>
        <v>0</v>
      </c>
      <c r="D37" s="32">
        <f t="shared" si="9"/>
        <v>0</v>
      </c>
      <c r="E37" s="32">
        <f t="shared" si="9"/>
        <v>0</v>
      </c>
      <c r="F37" s="32">
        <f t="shared" si="9"/>
        <v>0</v>
      </c>
      <c r="G37" s="32">
        <f t="shared" si="9"/>
        <v>0</v>
      </c>
      <c r="H37" s="32">
        <f t="shared" si="9"/>
        <v>0</v>
      </c>
      <c r="I37" s="32">
        <f t="shared" si="9"/>
        <v>0</v>
      </c>
      <c r="J37" s="32">
        <f t="shared" si="9"/>
        <v>0</v>
      </c>
      <c r="K37" s="32">
        <f t="shared" si="9"/>
        <v>0</v>
      </c>
      <c r="L37" s="32">
        <f t="shared" si="9"/>
        <v>0</v>
      </c>
      <c r="M37" s="32">
        <f t="shared" si="9"/>
        <v>0</v>
      </c>
      <c r="N37" s="32">
        <f t="shared" si="5"/>
        <v>0</v>
      </c>
      <c r="O37" s="155"/>
      <c r="P37" s="59"/>
      <c r="Q37" s="60"/>
      <c r="R37" s="60"/>
      <c r="S37" s="60"/>
      <c r="T37" s="60"/>
      <c r="U37" s="60"/>
      <c r="V37" s="61"/>
    </row>
    <row r="38" spans="1:22" s="57" customFormat="1" ht="29.25" customHeight="1" x14ac:dyDescent="0.2">
      <c r="A38" s="149"/>
      <c r="B38" s="132"/>
      <c r="C38" s="132"/>
      <c r="D38" s="132"/>
      <c r="E38" s="132"/>
      <c r="F38" s="132"/>
      <c r="G38" s="132"/>
      <c r="H38" s="132"/>
      <c r="I38" s="132"/>
      <c r="J38" s="132"/>
      <c r="K38" s="132"/>
      <c r="L38" s="132"/>
      <c r="M38" s="132"/>
      <c r="N38" s="113" t="s">
        <v>209</v>
      </c>
      <c r="O38" s="62"/>
      <c r="P38" s="59"/>
      <c r="Q38" s="60"/>
      <c r="R38" s="60"/>
      <c r="S38" s="60"/>
      <c r="T38" s="60"/>
      <c r="U38" s="60"/>
      <c r="V38" s="61"/>
    </row>
    <row r="39" spans="1:22" s="57" customFormat="1" ht="29.25" customHeight="1" thickBot="1" x14ac:dyDescent="0.25">
      <c r="A39" s="36" t="s">
        <v>391</v>
      </c>
      <c r="B39" s="39"/>
      <c r="C39" s="46"/>
      <c r="D39" s="46"/>
      <c r="E39" s="46"/>
      <c r="F39" s="132"/>
      <c r="G39" s="36" t="s">
        <v>392</v>
      </c>
      <c r="H39" s="132"/>
      <c r="I39" s="132"/>
      <c r="J39" s="132"/>
      <c r="K39" s="132"/>
      <c r="L39" s="132"/>
      <c r="M39" s="132"/>
      <c r="N39" s="159"/>
      <c r="O39" s="155"/>
      <c r="P39" s="59"/>
      <c r="Q39" s="60"/>
      <c r="R39" s="60"/>
      <c r="S39" s="60"/>
      <c r="T39" s="60"/>
      <c r="U39" s="60"/>
      <c r="V39" s="61"/>
    </row>
    <row r="40" spans="1:22" s="57" customFormat="1" ht="29.25" customHeight="1" thickTop="1" x14ac:dyDescent="0.2">
      <c r="A40" s="528">
        <f>A4</f>
        <v>4</v>
      </c>
      <c r="B40" s="529"/>
      <c r="C40" s="530"/>
      <c r="D40" s="512" t="s">
        <v>458</v>
      </c>
      <c r="E40" s="527"/>
      <c r="F40" s="132"/>
      <c r="G40" s="531">
        <f>N19+N37+D46</f>
        <v>0</v>
      </c>
      <c r="H40" s="532"/>
      <c r="I40" s="532"/>
      <c r="J40" s="532"/>
      <c r="K40" s="533"/>
      <c r="L40" s="132"/>
      <c r="M40" s="132"/>
      <c r="N40" s="159"/>
      <c r="O40" s="62"/>
      <c r="P40" s="59"/>
      <c r="Q40" s="60"/>
      <c r="R40" s="60"/>
      <c r="S40" s="60"/>
      <c r="T40" s="60"/>
      <c r="U40" s="60"/>
      <c r="V40" s="61"/>
    </row>
    <row r="41" spans="1:22" s="57" customFormat="1" ht="29.25" customHeight="1" thickBot="1" x14ac:dyDescent="0.25">
      <c r="A41" s="521" t="s">
        <v>319</v>
      </c>
      <c r="B41" s="522"/>
      <c r="C41" s="523"/>
      <c r="D41" s="519"/>
      <c r="E41" s="520"/>
      <c r="F41" s="132"/>
      <c r="G41" s="534"/>
      <c r="H41" s="535"/>
      <c r="I41" s="535"/>
      <c r="J41" s="535"/>
      <c r="K41" s="536"/>
      <c r="L41" s="132"/>
      <c r="M41" s="132"/>
      <c r="N41" s="159"/>
      <c r="O41" s="62"/>
      <c r="P41" s="59"/>
      <c r="Q41" s="60"/>
      <c r="R41" s="60"/>
      <c r="S41" s="60"/>
      <c r="T41" s="60"/>
      <c r="U41" s="60"/>
      <c r="V41" s="61"/>
    </row>
    <row r="42" spans="1:22" s="57" customFormat="1" ht="29.25" customHeight="1" thickTop="1" x14ac:dyDescent="0.2">
      <c r="A42" s="521" t="s">
        <v>320</v>
      </c>
      <c r="B42" s="522"/>
      <c r="C42" s="523"/>
      <c r="D42" s="519"/>
      <c r="E42" s="520"/>
      <c r="F42" s="132"/>
      <c r="G42" s="132"/>
      <c r="H42" s="132"/>
      <c r="I42" s="132"/>
      <c r="J42" s="132"/>
      <c r="K42" s="132"/>
      <c r="L42" s="132"/>
      <c r="M42" s="132"/>
      <c r="N42" s="159"/>
      <c r="O42" s="62"/>
      <c r="P42" s="59"/>
      <c r="Q42" s="60"/>
      <c r="R42" s="60"/>
      <c r="S42" s="60"/>
      <c r="T42" s="60"/>
      <c r="U42" s="60"/>
      <c r="V42" s="61"/>
    </row>
    <row r="43" spans="1:22" s="57" customFormat="1" ht="29.25" customHeight="1" x14ac:dyDescent="0.2">
      <c r="A43" s="521" t="s">
        <v>321</v>
      </c>
      <c r="B43" s="522"/>
      <c r="C43" s="523"/>
      <c r="D43" s="519"/>
      <c r="E43" s="520"/>
      <c r="F43" s="132"/>
      <c r="G43" s="132"/>
      <c r="H43" s="132"/>
      <c r="I43" s="132"/>
      <c r="J43" s="132"/>
      <c r="K43" s="132"/>
      <c r="L43" s="132"/>
      <c r="M43" s="132"/>
      <c r="N43" s="159"/>
      <c r="O43" s="62"/>
      <c r="P43" s="59"/>
      <c r="Q43" s="60"/>
      <c r="R43" s="60"/>
      <c r="S43" s="60"/>
      <c r="T43" s="60"/>
      <c r="U43" s="60"/>
      <c r="V43" s="61"/>
    </row>
    <row r="44" spans="1:22" s="57" customFormat="1" ht="29.25" customHeight="1" x14ac:dyDescent="0.2">
      <c r="A44" s="524" t="s">
        <v>323</v>
      </c>
      <c r="B44" s="525"/>
      <c r="C44" s="526"/>
      <c r="D44" s="519"/>
      <c r="E44" s="520"/>
      <c r="F44" s="132"/>
      <c r="G44" s="132"/>
      <c r="H44" s="132"/>
      <c r="I44" s="132"/>
      <c r="J44" s="132"/>
      <c r="K44" s="132"/>
      <c r="L44" s="132"/>
      <c r="M44" s="132"/>
      <c r="N44" s="159"/>
      <c r="O44" s="62"/>
      <c r="P44" s="59"/>
      <c r="Q44" s="60"/>
      <c r="R44" s="60"/>
      <c r="S44" s="60"/>
      <c r="T44" s="60"/>
      <c r="U44" s="60"/>
      <c r="V44" s="61"/>
    </row>
    <row r="45" spans="1:22" s="57" customFormat="1" ht="29.25" customHeight="1" x14ac:dyDescent="0.2">
      <c r="A45" s="521" t="s">
        <v>322</v>
      </c>
      <c r="B45" s="522"/>
      <c r="C45" s="523"/>
      <c r="D45" s="519"/>
      <c r="E45" s="520"/>
      <c r="F45" s="132"/>
      <c r="G45" s="132"/>
      <c r="H45" s="132"/>
      <c r="I45" s="132"/>
      <c r="J45" s="132"/>
      <c r="K45" s="132"/>
      <c r="L45" s="132"/>
      <c r="M45" s="132"/>
      <c r="N45" s="159"/>
      <c r="O45" s="62"/>
      <c r="P45" s="59"/>
      <c r="Q45" s="60"/>
      <c r="R45" s="60"/>
      <c r="S45" s="60"/>
      <c r="T45" s="60"/>
      <c r="U45" s="60"/>
      <c r="V45" s="61"/>
    </row>
    <row r="46" spans="1:22" s="57" customFormat="1" ht="29.25" customHeight="1" x14ac:dyDescent="0.2">
      <c r="A46" s="512" t="s">
        <v>393</v>
      </c>
      <c r="B46" s="517"/>
      <c r="C46" s="518"/>
      <c r="D46" s="515">
        <f>SUM(D41:E45)</f>
        <v>0</v>
      </c>
      <c r="E46" s="516"/>
      <c r="F46" s="196" t="s">
        <v>210</v>
      </c>
      <c r="G46" s="132"/>
      <c r="H46" s="132"/>
      <c r="I46" s="132"/>
      <c r="J46" s="132"/>
      <c r="K46" s="132"/>
      <c r="L46" s="132"/>
      <c r="M46" s="132"/>
      <c r="N46" s="159"/>
      <c r="O46" s="62"/>
      <c r="P46" s="59"/>
      <c r="Q46" s="60"/>
      <c r="R46" s="60"/>
      <c r="S46" s="60"/>
      <c r="T46" s="60"/>
      <c r="U46" s="60"/>
      <c r="V46" s="61"/>
    </row>
    <row r="47" spans="1:22" s="57" customFormat="1" ht="29.25" customHeight="1" x14ac:dyDescent="0.2">
      <c r="F47" s="132"/>
      <c r="G47" s="132"/>
      <c r="H47" s="132"/>
      <c r="I47" s="132"/>
      <c r="J47" s="132"/>
      <c r="K47" s="132"/>
      <c r="L47" s="132"/>
      <c r="M47" s="132"/>
      <c r="N47" s="159"/>
      <c r="O47" s="62"/>
      <c r="P47" s="59"/>
      <c r="Q47" s="60"/>
      <c r="R47" s="60"/>
      <c r="S47" s="60"/>
      <c r="T47" s="60"/>
      <c r="U47" s="60"/>
      <c r="V47" s="61"/>
    </row>
    <row r="48" spans="1:22" s="57" customFormat="1" ht="29.25" customHeight="1" x14ac:dyDescent="0.2">
      <c r="A48" s="512" t="s">
        <v>394</v>
      </c>
      <c r="B48" s="513"/>
      <c r="C48" s="514"/>
      <c r="D48" s="515">
        <f>SUM(D41:E45)/12</f>
        <v>0</v>
      </c>
      <c r="E48" s="516"/>
      <c r="F48" s="132"/>
      <c r="G48" s="160" t="s">
        <v>200</v>
      </c>
      <c r="H48" s="132"/>
      <c r="I48" s="132"/>
      <c r="J48" s="132"/>
      <c r="K48" s="132"/>
      <c r="L48" s="132"/>
      <c r="M48" s="132"/>
      <c r="N48" s="159"/>
      <c r="O48" s="62"/>
      <c r="P48" s="59"/>
      <c r="Q48" s="60"/>
      <c r="R48" s="60"/>
      <c r="S48" s="60"/>
      <c r="T48" s="60"/>
      <c r="U48" s="60"/>
      <c r="V48" s="61"/>
    </row>
    <row r="49" spans="1:22" s="57" customFormat="1" ht="29.25" customHeight="1" x14ac:dyDescent="0.2">
      <c r="A49" s="537" t="s">
        <v>263</v>
      </c>
      <c r="B49" s="538"/>
      <c r="C49" s="539"/>
      <c r="D49" s="515" t="str">
        <f>IFERROR(D$48*H49,"")</f>
        <v/>
      </c>
      <c r="E49" s="516"/>
      <c r="F49" s="132"/>
      <c r="G49" s="132" t="s">
        <v>199</v>
      </c>
      <c r="H49" s="161" t="str">
        <f>IFERROR((N9+N27)/(N9+N15+N18+N27+N33+N36),"")</f>
        <v/>
      </c>
      <c r="I49" s="132"/>
      <c r="J49" s="132"/>
      <c r="K49" s="132"/>
      <c r="L49" s="132"/>
      <c r="M49" s="132"/>
      <c r="N49" s="159"/>
      <c r="O49" s="62"/>
      <c r="P49" s="59"/>
      <c r="Q49" s="60"/>
      <c r="R49" s="60"/>
      <c r="S49" s="60"/>
      <c r="T49" s="60"/>
      <c r="U49" s="60"/>
      <c r="V49" s="61"/>
    </row>
    <row r="50" spans="1:22" s="57" customFormat="1" ht="29.25" customHeight="1" x14ac:dyDescent="0.2">
      <c r="A50" s="537" t="s">
        <v>264</v>
      </c>
      <c r="B50" s="538"/>
      <c r="C50" s="539"/>
      <c r="D50" s="515" t="str">
        <f>IFERROR(D$48*H50,"")</f>
        <v/>
      </c>
      <c r="E50" s="516"/>
      <c r="F50" s="132"/>
      <c r="G50" s="132" t="s">
        <v>199</v>
      </c>
      <c r="H50" s="161" t="str">
        <f>IFERROR((N15+N33)/(N9+N15+N18+N27+N33+N36),"")</f>
        <v/>
      </c>
      <c r="I50" s="132"/>
      <c r="J50" s="132"/>
      <c r="K50" s="132"/>
      <c r="L50" s="132"/>
      <c r="M50" s="132"/>
      <c r="N50" s="159"/>
      <c r="O50" s="62"/>
      <c r="P50" s="59"/>
      <c r="Q50" s="60"/>
      <c r="R50" s="60"/>
      <c r="S50" s="60"/>
      <c r="T50" s="60"/>
      <c r="U50" s="60"/>
      <c r="V50" s="61"/>
    </row>
    <row r="51" spans="1:22" s="57" customFormat="1" ht="29.25" customHeight="1" x14ac:dyDescent="0.2">
      <c r="A51" s="537" t="s">
        <v>265</v>
      </c>
      <c r="B51" s="538"/>
      <c r="C51" s="539"/>
      <c r="D51" s="515" t="str">
        <f>IFERROR(D$48*H51,"")</f>
        <v/>
      </c>
      <c r="E51" s="516"/>
      <c r="F51" s="132"/>
      <c r="G51" s="132" t="s">
        <v>199</v>
      </c>
      <c r="H51" s="161" t="str">
        <f>IFERROR((N18+N36)/(N9+N15+N18+N27+N33+N36),"")</f>
        <v/>
      </c>
      <c r="I51" s="132"/>
      <c r="J51" s="132"/>
      <c r="K51" s="132"/>
      <c r="L51" s="132"/>
      <c r="M51" s="132"/>
      <c r="N51" s="159"/>
      <c r="O51" s="62"/>
      <c r="P51" s="59"/>
      <c r="Q51" s="60"/>
      <c r="R51" s="60"/>
      <c r="S51" s="60"/>
      <c r="T51" s="60"/>
      <c r="U51" s="60"/>
      <c r="V51" s="61"/>
    </row>
    <row r="52" spans="1:22" s="57" customFormat="1" ht="29.25" customHeight="1" x14ac:dyDescent="0.2">
      <c r="A52" s="149"/>
      <c r="B52" s="132"/>
      <c r="C52" s="132"/>
      <c r="D52" s="132"/>
      <c r="E52" s="132"/>
      <c r="F52" s="132"/>
      <c r="G52" s="132"/>
      <c r="H52" s="161">
        <f>SUM(H49:H51)</f>
        <v>0</v>
      </c>
      <c r="I52" s="132"/>
      <c r="J52" s="132"/>
      <c r="K52" s="132"/>
      <c r="L52" s="132"/>
      <c r="M52" s="132"/>
      <c r="N52" s="159"/>
      <c r="O52" s="62"/>
      <c r="P52" s="59"/>
      <c r="Q52" s="60"/>
      <c r="R52" s="60"/>
      <c r="S52" s="60"/>
      <c r="T52" s="60"/>
      <c r="U52" s="60"/>
      <c r="V52" s="61"/>
    </row>
    <row r="53" spans="1:22" s="57" customFormat="1" ht="29.25" customHeight="1" x14ac:dyDescent="0.2">
      <c r="A53" s="149"/>
      <c r="B53" s="132"/>
      <c r="C53" s="132"/>
      <c r="D53" s="132"/>
      <c r="E53" s="132"/>
      <c r="F53" s="132"/>
      <c r="G53" s="132"/>
      <c r="H53" s="132"/>
      <c r="I53" s="132"/>
      <c r="J53" s="132"/>
      <c r="K53" s="132"/>
      <c r="L53" s="132"/>
      <c r="M53" s="132"/>
      <c r="N53" s="159"/>
      <c r="O53" s="62"/>
      <c r="P53" s="39"/>
      <c r="Q53" s="60"/>
      <c r="R53" s="60"/>
      <c r="S53" s="60"/>
      <c r="T53" s="60"/>
      <c r="U53" s="60"/>
      <c r="V53" s="61"/>
    </row>
    <row r="54" spans="1:22" s="46" customFormat="1" ht="23.25" customHeight="1" x14ac:dyDescent="0.2">
      <c r="A54" s="163" t="s">
        <v>395</v>
      </c>
      <c r="B54" s="113"/>
      <c r="C54" s="113"/>
      <c r="D54" s="113"/>
      <c r="E54" s="113"/>
      <c r="F54" s="113"/>
      <c r="G54" s="113"/>
      <c r="H54" s="113"/>
      <c r="I54" s="113"/>
      <c r="J54" s="113"/>
      <c r="K54" s="113"/>
      <c r="L54" s="113"/>
      <c r="M54" s="113"/>
      <c r="N54" s="113"/>
      <c r="O54" s="62"/>
      <c r="P54" s="39"/>
      <c r="Q54" s="60"/>
      <c r="R54" s="60"/>
    </row>
    <row r="55" spans="1:22" s="46" customFormat="1" ht="23.25" customHeight="1" x14ac:dyDescent="0.2">
      <c r="A55" s="342">
        <f>基本情報＿表紙!$J$4</f>
        <v>4</v>
      </c>
      <c r="B55" s="303" t="s">
        <v>7</v>
      </c>
      <c r="C55" s="303" t="s">
        <v>8</v>
      </c>
      <c r="D55" s="303" t="s">
        <v>9</v>
      </c>
      <c r="E55" s="303" t="s">
        <v>11</v>
      </c>
      <c r="F55" s="303" t="s">
        <v>12</v>
      </c>
      <c r="G55" s="303" t="s">
        <v>13</v>
      </c>
      <c r="H55" s="303" t="s">
        <v>14</v>
      </c>
      <c r="I55" s="303" t="s">
        <v>15</v>
      </c>
      <c r="J55" s="303" t="s">
        <v>16</v>
      </c>
      <c r="K55" s="303" t="s">
        <v>17</v>
      </c>
      <c r="L55" s="303" t="s">
        <v>18</v>
      </c>
      <c r="M55" s="303" t="s">
        <v>19</v>
      </c>
      <c r="N55" s="303" t="s">
        <v>20</v>
      </c>
      <c r="O55" s="62"/>
      <c r="P55" s="39"/>
      <c r="Q55" s="60"/>
      <c r="R55" s="60"/>
      <c r="S55" s="149"/>
      <c r="T55" s="149"/>
      <c r="U55" s="149"/>
      <c r="V55" s="106"/>
    </row>
    <row r="56" spans="1:22" s="46" customFormat="1" ht="23.25" customHeight="1" x14ac:dyDescent="0.2">
      <c r="A56" s="345" t="s">
        <v>309</v>
      </c>
      <c r="B56" s="254">
        <f>B5+B23</f>
        <v>0</v>
      </c>
      <c r="C56" s="254">
        <f t="shared" ref="C56:M56" si="10">C5+C23</f>
        <v>0</v>
      </c>
      <c r="D56" s="254">
        <f t="shared" si="10"/>
        <v>0</v>
      </c>
      <c r="E56" s="254">
        <f t="shared" si="10"/>
        <v>0</v>
      </c>
      <c r="F56" s="254">
        <f t="shared" si="10"/>
        <v>0</v>
      </c>
      <c r="G56" s="254">
        <f t="shared" si="10"/>
        <v>0</v>
      </c>
      <c r="H56" s="254">
        <f t="shared" si="10"/>
        <v>0</v>
      </c>
      <c r="I56" s="254">
        <f t="shared" si="10"/>
        <v>0</v>
      </c>
      <c r="J56" s="254">
        <f t="shared" si="10"/>
        <v>0</v>
      </c>
      <c r="K56" s="254">
        <f t="shared" si="10"/>
        <v>0</v>
      </c>
      <c r="L56" s="254">
        <f t="shared" si="10"/>
        <v>0</v>
      </c>
      <c r="M56" s="254">
        <f t="shared" si="10"/>
        <v>0</v>
      </c>
      <c r="N56" s="32">
        <f>N5+N23</f>
        <v>0</v>
      </c>
      <c r="O56" s="62"/>
      <c r="P56" s="39"/>
      <c r="Q56" s="60"/>
      <c r="R56" s="60"/>
      <c r="S56" s="51"/>
      <c r="T56" s="51"/>
      <c r="U56" s="51"/>
      <c r="V56" s="52"/>
    </row>
    <row r="57" spans="1:22" s="46" customFormat="1" ht="23.25" customHeight="1" x14ac:dyDescent="0.2">
      <c r="A57" s="345" t="s">
        <v>303</v>
      </c>
      <c r="B57" s="254">
        <f t="shared" ref="B57:M57" si="11">B6+B24</f>
        <v>0</v>
      </c>
      <c r="C57" s="254">
        <f t="shared" si="11"/>
        <v>0</v>
      </c>
      <c r="D57" s="254">
        <f t="shared" si="11"/>
        <v>0</v>
      </c>
      <c r="E57" s="254">
        <f t="shared" si="11"/>
        <v>0</v>
      </c>
      <c r="F57" s="254">
        <f t="shared" si="11"/>
        <v>0</v>
      </c>
      <c r="G57" s="254">
        <f t="shared" si="11"/>
        <v>0</v>
      </c>
      <c r="H57" s="254">
        <f t="shared" si="11"/>
        <v>0</v>
      </c>
      <c r="I57" s="254">
        <f t="shared" si="11"/>
        <v>0</v>
      </c>
      <c r="J57" s="254">
        <f t="shared" si="11"/>
        <v>0</v>
      </c>
      <c r="K57" s="254">
        <f t="shared" si="11"/>
        <v>0</v>
      </c>
      <c r="L57" s="254">
        <f t="shared" si="11"/>
        <v>0</v>
      </c>
      <c r="M57" s="254">
        <f t="shared" si="11"/>
        <v>0</v>
      </c>
      <c r="N57" s="32">
        <f>N6+N24</f>
        <v>0</v>
      </c>
      <c r="O57" s="62"/>
      <c r="P57" s="39"/>
      <c r="Q57" s="60"/>
      <c r="R57" s="60"/>
      <c r="S57" s="51"/>
      <c r="T57" s="51"/>
      <c r="U57" s="51"/>
      <c r="V57" s="52"/>
    </row>
    <row r="58" spans="1:22" s="46" customFormat="1" ht="23.25" customHeight="1" x14ac:dyDescent="0.2">
      <c r="A58" s="345" t="s">
        <v>317</v>
      </c>
      <c r="B58" s="254">
        <f t="shared" ref="B58:N58" si="12">B7+B25</f>
        <v>0</v>
      </c>
      <c r="C58" s="254">
        <f t="shared" si="12"/>
        <v>0</v>
      </c>
      <c r="D58" s="254">
        <f t="shared" si="12"/>
        <v>0</v>
      </c>
      <c r="E58" s="254">
        <f t="shared" si="12"/>
        <v>0</v>
      </c>
      <c r="F58" s="254">
        <f t="shared" si="12"/>
        <v>0</v>
      </c>
      <c r="G58" s="254">
        <f t="shared" si="12"/>
        <v>0</v>
      </c>
      <c r="H58" s="254">
        <f t="shared" si="12"/>
        <v>0</v>
      </c>
      <c r="I58" s="254">
        <f t="shared" si="12"/>
        <v>0</v>
      </c>
      <c r="J58" s="254">
        <f t="shared" si="12"/>
        <v>0</v>
      </c>
      <c r="K58" s="254">
        <f t="shared" si="12"/>
        <v>0</v>
      </c>
      <c r="L58" s="254">
        <f t="shared" si="12"/>
        <v>0</v>
      </c>
      <c r="M58" s="254">
        <f t="shared" si="12"/>
        <v>0</v>
      </c>
      <c r="N58" s="32">
        <f t="shared" si="12"/>
        <v>0</v>
      </c>
      <c r="O58" s="62"/>
      <c r="P58" s="39"/>
      <c r="Q58" s="60"/>
      <c r="R58" s="60"/>
      <c r="S58" s="51"/>
      <c r="T58" s="51"/>
      <c r="U58" s="51"/>
      <c r="V58" s="52"/>
    </row>
    <row r="59" spans="1:22" s="46" customFormat="1" ht="23.25" customHeight="1" x14ac:dyDescent="0.2">
      <c r="A59" s="345" t="s">
        <v>304</v>
      </c>
      <c r="B59" s="254">
        <f t="shared" ref="B59:N59" si="13">B8+B26</f>
        <v>0</v>
      </c>
      <c r="C59" s="254">
        <f t="shared" si="13"/>
        <v>0</v>
      </c>
      <c r="D59" s="254">
        <f t="shared" si="13"/>
        <v>0</v>
      </c>
      <c r="E59" s="254">
        <f t="shared" si="13"/>
        <v>0</v>
      </c>
      <c r="F59" s="254">
        <f t="shared" si="13"/>
        <v>0</v>
      </c>
      <c r="G59" s="254">
        <f t="shared" si="13"/>
        <v>0</v>
      </c>
      <c r="H59" s="254">
        <f t="shared" si="13"/>
        <v>0</v>
      </c>
      <c r="I59" s="254">
        <f t="shared" si="13"/>
        <v>0</v>
      </c>
      <c r="J59" s="254">
        <f t="shared" si="13"/>
        <v>0</v>
      </c>
      <c r="K59" s="254">
        <f t="shared" si="13"/>
        <v>0</v>
      </c>
      <c r="L59" s="254">
        <f t="shared" si="13"/>
        <v>0</v>
      </c>
      <c r="M59" s="254">
        <f t="shared" si="13"/>
        <v>0</v>
      </c>
      <c r="N59" s="32">
        <f t="shared" si="13"/>
        <v>0</v>
      </c>
      <c r="O59" s="62"/>
      <c r="P59" s="39"/>
      <c r="Q59" s="60"/>
      <c r="R59" s="60"/>
      <c r="S59" s="51"/>
      <c r="T59" s="51"/>
      <c r="U59" s="51"/>
      <c r="V59" s="52"/>
    </row>
    <row r="60" spans="1:22" s="46" customFormat="1" ht="23.25" customHeight="1" x14ac:dyDescent="0.2">
      <c r="A60" s="378" t="s">
        <v>338</v>
      </c>
      <c r="B60" s="254">
        <f>B9+B27</f>
        <v>0</v>
      </c>
      <c r="C60" s="254">
        <f t="shared" ref="C60:N60" si="14">C9+C27</f>
        <v>0</v>
      </c>
      <c r="D60" s="254">
        <f t="shared" si="14"/>
        <v>0</v>
      </c>
      <c r="E60" s="254">
        <f t="shared" si="14"/>
        <v>0</v>
      </c>
      <c r="F60" s="254">
        <f t="shared" si="14"/>
        <v>0</v>
      </c>
      <c r="G60" s="254">
        <f t="shared" si="14"/>
        <v>0</v>
      </c>
      <c r="H60" s="254">
        <f t="shared" si="14"/>
        <v>0</v>
      </c>
      <c r="I60" s="254">
        <f t="shared" si="14"/>
        <v>0</v>
      </c>
      <c r="J60" s="254">
        <f t="shared" si="14"/>
        <v>0</v>
      </c>
      <c r="K60" s="254">
        <f t="shared" si="14"/>
        <v>0</v>
      </c>
      <c r="L60" s="254">
        <f t="shared" si="14"/>
        <v>0</v>
      </c>
      <c r="M60" s="254">
        <f t="shared" si="14"/>
        <v>0</v>
      </c>
      <c r="N60" s="32">
        <f t="shared" si="14"/>
        <v>0</v>
      </c>
      <c r="O60" s="62"/>
      <c r="P60" s="39"/>
      <c r="Q60" s="60"/>
      <c r="R60" s="60"/>
      <c r="S60" s="51"/>
      <c r="T60" s="51"/>
      <c r="U60" s="51"/>
      <c r="V60" s="52"/>
    </row>
    <row r="61" spans="1:22" s="46" customFormat="1" ht="23.25" customHeight="1" x14ac:dyDescent="0.2">
      <c r="A61" s="347" t="s">
        <v>401</v>
      </c>
      <c r="B61" s="254" t="str">
        <f>$D$49</f>
        <v/>
      </c>
      <c r="C61" s="254" t="str">
        <f t="shared" ref="C61:M61" si="15">$D$49</f>
        <v/>
      </c>
      <c r="D61" s="254" t="str">
        <f t="shared" si="15"/>
        <v/>
      </c>
      <c r="E61" s="254" t="str">
        <f t="shared" si="15"/>
        <v/>
      </c>
      <c r="F61" s="254" t="str">
        <f t="shared" si="15"/>
        <v/>
      </c>
      <c r="G61" s="254" t="str">
        <f t="shared" si="15"/>
        <v/>
      </c>
      <c r="H61" s="254" t="str">
        <f t="shared" si="15"/>
        <v/>
      </c>
      <c r="I61" s="254" t="str">
        <f t="shared" si="15"/>
        <v/>
      </c>
      <c r="J61" s="254" t="str">
        <f t="shared" si="15"/>
        <v/>
      </c>
      <c r="K61" s="254" t="str">
        <f t="shared" si="15"/>
        <v/>
      </c>
      <c r="L61" s="254" t="str">
        <f t="shared" si="15"/>
        <v/>
      </c>
      <c r="M61" s="254" t="str">
        <f t="shared" si="15"/>
        <v/>
      </c>
      <c r="N61" s="32">
        <f>SUM(B61:M61)</f>
        <v>0</v>
      </c>
      <c r="O61" s="62"/>
      <c r="P61" s="39"/>
      <c r="Q61" s="60"/>
      <c r="R61" s="60"/>
      <c r="S61" s="51"/>
      <c r="T61" s="51"/>
      <c r="U61" s="51"/>
      <c r="V61" s="52"/>
    </row>
    <row r="62" spans="1:22" s="46" customFormat="1" ht="23.25" customHeight="1" x14ac:dyDescent="0.2">
      <c r="A62" s="388" t="s">
        <v>419</v>
      </c>
      <c r="B62" s="386">
        <f>SUM(B60:B61)</f>
        <v>0</v>
      </c>
      <c r="C62" s="386">
        <f t="shared" ref="C62:L62" si="16">SUM(C60:C61)</f>
        <v>0</v>
      </c>
      <c r="D62" s="386">
        <f t="shared" si="16"/>
        <v>0</v>
      </c>
      <c r="E62" s="386">
        <f t="shared" si="16"/>
        <v>0</v>
      </c>
      <c r="F62" s="386">
        <f t="shared" si="16"/>
        <v>0</v>
      </c>
      <c r="G62" s="386">
        <f t="shared" si="16"/>
        <v>0</v>
      </c>
      <c r="H62" s="386">
        <f t="shared" si="16"/>
        <v>0</v>
      </c>
      <c r="I62" s="386">
        <f t="shared" si="16"/>
        <v>0</v>
      </c>
      <c r="J62" s="386">
        <f t="shared" si="16"/>
        <v>0</v>
      </c>
      <c r="K62" s="386">
        <f t="shared" si="16"/>
        <v>0</v>
      </c>
      <c r="L62" s="386">
        <f t="shared" si="16"/>
        <v>0</v>
      </c>
      <c r="M62" s="386">
        <f>SUM(M60:M61)</f>
        <v>0</v>
      </c>
      <c r="N62" s="386">
        <f>SUM(B62:M62)</f>
        <v>0</v>
      </c>
      <c r="O62" s="62"/>
      <c r="P62" s="39"/>
      <c r="Q62" s="60"/>
      <c r="R62" s="60"/>
      <c r="S62" s="51"/>
      <c r="T62" s="51"/>
      <c r="U62" s="51"/>
      <c r="V62" s="52"/>
    </row>
    <row r="63" spans="1:22" s="46" customFormat="1" ht="23.25" customHeight="1" x14ac:dyDescent="0.2">
      <c r="A63" s="345" t="s">
        <v>312</v>
      </c>
      <c r="B63" s="254">
        <f>B10+B28</f>
        <v>0</v>
      </c>
      <c r="C63" s="254">
        <f t="shared" ref="C63:M63" si="17">C10+C28</f>
        <v>0</v>
      </c>
      <c r="D63" s="254">
        <f t="shared" si="17"/>
        <v>0</v>
      </c>
      <c r="E63" s="254">
        <f t="shared" si="17"/>
        <v>0</v>
      </c>
      <c r="F63" s="254">
        <f t="shared" si="17"/>
        <v>0</v>
      </c>
      <c r="G63" s="254">
        <f t="shared" si="17"/>
        <v>0</v>
      </c>
      <c r="H63" s="254">
        <f t="shared" si="17"/>
        <v>0</v>
      </c>
      <c r="I63" s="254">
        <f t="shared" si="17"/>
        <v>0</v>
      </c>
      <c r="J63" s="254">
        <f t="shared" si="17"/>
        <v>0</v>
      </c>
      <c r="K63" s="254">
        <f t="shared" si="17"/>
        <v>0</v>
      </c>
      <c r="L63" s="254">
        <f t="shared" si="17"/>
        <v>0</v>
      </c>
      <c r="M63" s="254">
        <f t="shared" si="17"/>
        <v>0</v>
      </c>
      <c r="N63" s="32">
        <f>N10+N28</f>
        <v>0</v>
      </c>
      <c r="O63" s="62"/>
      <c r="P63" s="39"/>
      <c r="Q63" s="60"/>
      <c r="R63" s="60"/>
      <c r="S63" s="52"/>
      <c r="T63" s="52"/>
      <c r="U63" s="52"/>
      <c r="V63" s="52"/>
    </row>
    <row r="64" spans="1:22" s="46" customFormat="1" ht="23.25" customHeight="1" x14ac:dyDescent="0.2">
      <c r="A64" s="345" t="s">
        <v>311</v>
      </c>
      <c r="B64" s="254">
        <f t="shared" ref="B64:M67" si="18">B11+B29</f>
        <v>0</v>
      </c>
      <c r="C64" s="254">
        <f t="shared" si="18"/>
        <v>0</v>
      </c>
      <c r="D64" s="254">
        <f t="shared" si="18"/>
        <v>0</v>
      </c>
      <c r="E64" s="254">
        <f t="shared" si="18"/>
        <v>0</v>
      </c>
      <c r="F64" s="254">
        <f t="shared" si="18"/>
        <v>0</v>
      </c>
      <c r="G64" s="254">
        <f t="shared" si="18"/>
        <v>0</v>
      </c>
      <c r="H64" s="254">
        <f t="shared" si="18"/>
        <v>0</v>
      </c>
      <c r="I64" s="254">
        <f t="shared" si="18"/>
        <v>0</v>
      </c>
      <c r="J64" s="254">
        <f t="shared" si="18"/>
        <v>0</v>
      </c>
      <c r="K64" s="254">
        <f t="shared" si="18"/>
        <v>0</v>
      </c>
      <c r="L64" s="254">
        <f t="shared" si="18"/>
        <v>0</v>
      </c>
      <c r="M64" s="254">
        <f t="shared" si="18"/>
        <v>0</v>
      </c>
      <c r="N64" s="32">
        <f>N11+N29</f>
        <v>0</v>
      </c>
      <c r="O64" s="62"/>
      <c r="P64" s="39"/>
      <c r="Q64" s="60"/>
      <c r="R64" s="60"/>
      <c r="S64" s="51"/>
      <c r="T64" s="51"/>
      <c r="U64" s="51"/>
      <c r="V64" s="52"/>
    </row>
    <row r="65" spans="1:22" s="46" customFormat="1" ht="23.25" customHeight="1" x14ac:dyDescent="0.2">
      <c r="A65" s="345" t="s">
        <v>313</v>
      </c>
      <c r="B65" s="254">
        <f t="shared" si="18"/>
        <v>0</v>
      </c>
      <c r="C65" s="254">
        <f t="shared" si="18"/>
        <v>0</v>
      </c>
      <c r="D65" s="254">
        <f t="shared" si="18"/>
        <v>0</v>
      </c>
      <c r="E65" s="254">
        <f t="shared" si="18"/>
        <v>0</v>
      </c>
      <c r="F65" s="254">
        <f t="shared" si="18"/>
        <v>0</v>
      </c>
      <c r="G65" s="254">
        <f t="shared" si="18"/>
        <v>0</v>
      </c>
      <c r="H65" s="254">
        <f t="shared" si="18"/>
        <v>0</v>
      </c>
      <c r="I65" s="254">
        <f t="shared" si="18"/>
        <v>0</v>
      </c>
      <c r="J65" s="254">
        <f t="shared" si="18"/>
        <v>0</v>
      </c>
      <c r="K65" s="254">
        <f t="shared" si="18"/>
        <v>0</v>
      </c>
      <c r="L65" s="254">
        <f t="shared" si="18"/>
        <v>0</v>
      </c>
      <c r="M65" s="254">
        <f t="shared" si="18"/>
        <v>0</v>
      </c>
      <c r="N65" s="32">
        <f>N12+N30</f>
        <v>0</v>
      </c>
      <c r="O65" s="62"/>
      <c r="P65" s="39"/>
      <c r="Q65" s="60"/>
      <c r="R65" s="60"/>
      <c r="S65" s="51"/>
      <c r="T65" s="51"/>
      <c r="U65" s="51"/>
      <c r="V65" s="52"/>
    </row>
    <row r="66" spans="1:22" s="46" customFormat="1" ht="23.25" customHeight="1" x14ac:dyDescent="0.2">
      <c r="A66" s="345" t="s">
        <v>314</v>
      </c>
      <c r="B66" s="254">
        <f t="shared" si="18"/>
        <v>0</v>
      </c>
      <c r="C66" s="254">
        <f t="shared" si="18"/>
        <v>0</v>
      </c>
      <c r="D66" s="254">
        <f t="shared" si="18"/>
        <v>0</v>
      </c>
      <c r="E66" s="254">
        <f t="shared" si="18"/>
        <v>0</v>
      </c>
      <c r="F66" s="254">
        <f t="shared" si="18"/>
        <v>0</v>
      </c>
      <c r="G66" s="254">
        <f t="shared" si="18"/>
        <v>0</v>
      </c>
      <c r="H66" s="254">
        <f t="shared" si="18"/>
        <v>0</v>
      </c>
      <c r="I66" s="254">
        <f t="shared" si="18"/>
        <v>0</v>
      </c>
      <c r="J66" s="254">
        <f t="shared" si="18"/>
        <v>0</v>
      </c>
      <c r="K66" s="254">
        <f t="shared" si="18"/>
        <v>0</v>
      </c>
      <c r="L66" s="254">
        <f t="shared" si="18"/>
        <v>0</v>
      </c>
      <c r="M66" s="254">
        <f t="shared" si="18"/>
        <v>0</v>
      </c>
      <c r="N66" s="32">
        <f>N13+N31</f>
        <v>0</v>
      </c>
      <c r="O66" s="62"/>
      <c r="P66" s="39"/>
      <c r="Q66" s="60"/>
      <c r="R66" s="60"/>
      <c r="S66" s="51"/>
      <c r="T66" s="51"/>
      <c r="U66" s="51"/>
      <c r="V66" s="52"/>
    </row>
    <row r="67" spans="1:22" s="46" customFormat="1" ht="23.25" customHeight="1" x14ac:dyDescent="0.2">
      <c r="A67" s="345" t="s">
        <v>304</v>
      </c>
      <c r="B67" s="254">
        <f t="shared" si="18"/>
        <v>0</v>
      </c>
      <c r="C67" s="254">
        <f t="shared" si="18"/>
        <v>0</v>
      </c>
      <c r="D67" s="254">
        <f t="shared" si="18"/>
        <v>0</v>
      </c>
      <c r="E67" s="254">
        <f t="shared" si="18"/>
        <v>0</v>
      </c>
      <c r="F67" s="254">
        <f t="shared" si="18"/>
        <v>0</v>
      </c>
      <c r="G67" s="254">
        <f t="shared" si="18"/>
        <v>0</v>
      </c>
      <c r="H67" s="254">
        <f t="shared" si="18"/>
        <v>0</v>
      </c>
      <c r="I67" s="254">
        <f t="shared" si="18"/>
        <v>0</v>
      </c>
      <c r="J67" s="254">
        <f t="shared" si="18"/>
        <v>0</v>
      </c>
      <c r="K67" s="254">
        <f t="shared" si="18"/>
        <v>0</v>
      </c>
      <c r="L67" s="254">
        <f t="shared" si="18"/>
        <v>0</v>
      </c>
      <c r="M67" s="254">
        <f t="shared" si="18"/>
        <v>0</v>
      </c>
      <c r="N67" s="32">
        <f>N14+N32</f>
        <v>0</v>
      </c>
      <c r="O67" s="62"/>
      <c r="P67" s="39"/>
      <c r="Q67" s="60"/>
      <c r="R67" s="60"/>
      <c r="S67" s="51"/>
      <c r="T67" s="51"/>
      <c r="U67" s="51"/>
      <c r="V67" s="52"/>
    </row>
    <row r="68" spans="1:22" s="46" customFormat="1" ht="23.25" customHeight="1" x14ac:dyDescent="0.2">
      <c r="A68" s="378" t="s">
        <v>338</v>
      </c>
      <c r="B68" s="254">
        <f>B15+B33</f>
        <v>0</v>
      </c>
      <c r="C68" s="254">
        <f t="shared" ref="C68:N68" si="19">C15+C33</f>
        <v>0</v>
      </c>
      <c r="D68" s="254">
        <f t="shared" si="19"/>
        <v>0</v>
      </c>
      <c r="E68" s="254">
        <f t="shared" si="19"/>
        <v>0</v>
      </c>
      <c r="F68" s="254">
        <f t="shared" si="19"/>
        <v>0</v>
      </c>
      <c r="G68" s="254">
        <f t="shared" si="19"/>
        <v>0</v>
      </c>
      <c r="H68" s="254">
        <f t="shared" si="19"/>
        <v>0</v>
      </c>
      <c r="I68" s="254">
        <f t="shared" si="19"/>
        <v>0</v>
      </c>
      <c r="J68" s="254">
        <f t="shared" si="19"/>
        <v>0</v>
      </c>
      <c r="K68" s="254">
        <f t="shared" si="19"/>
        <v>0</v>
      </c>
      <c r="L68" s="254">
        <f t="shared" si="19"/>
        <v>0</v>
      </c>
      <c r="M68" s="254">
        <f t="shared" si="19"/>
        <v>0</v>
      </c>
      <c r="N68" s="32">
        <f t="shared" si="19"/>
        <v>0</v>
      </c>
      <c r="O68" s="62"/>
      <c r="P68" s="39"/>
      <c r="Q68" s="60"/>
      <c r="R68" s="60"/>
      <c r="S68" s="51"/>
      <c r="T68" s="51"/>
      <c r="U68" s="51"/>
      <c r="V68" s="52"/>
    </row>
    <row r="69" spans="1:22" s="57" customFormat="1" ht="23.25" customHeight="1" x14ac:dyDescent="0.2">
      <c r="A69" s="347" t="s">
        <v>400</v>
      </c>
      <c r="B69" s="254" t="str">
        <f>$D$50</f>
        <v/>
      </c>
      <c r="C69" s="254" t="str">
        <f t="shared" ref="C69:M69" si="20">$D$50</f>
        <v/>
      </c>
      <c r="D69" s="254" t="str">
        <f t="shared" si="20"/>
        <v/>
      </c>
      <c r="E69" s="254" t="str">
        <f t="shared" si="20"/>
        <v/>
      </c>
      <c r="F69" s="254" t="str">
        <f t="shared" si="20"/>
        <v/>
      </c>
      <c r="G69" s="254" t="str">
        <f t="shared" si="20"/>
        <v/>
      </c>
      <c r="H69" s="254" t="str">
        <f t="shared" si="20"/>
        <v/>
      </c>
      <c r="I69" s="254" t="str">
        <f t="shared" si="20"/>
        <v/>
      </c>
      <c r="J69" s="254" t="str">
        <f t="shared" si="20"/>
        <v/>
      </c>
      <c r="K69" s="254" t="str">
        <f t="shared" si="20"/>
        <v/>
      </c>
      <c r="L69" s="254" t="str">
        <f t="shared" si="20"/>
        <v/>
      </c>
      <c r="M69" s="254" t="str">
        <f t="shared" si="20"/>
        <v/>
      </c>
      <c r="N69" s="32">
        <f>SUM(B69:M69)</f>
        <v>0</v>
      </c>
      <c r="O69" s="62"/>
      <c r="P69" s="39"/>
      <c r="Q69" s="60"/>
      <c r="R69" s="60"/>
      <c r="S69" s="60"/>
      <c r="T69" s="60"/>
      <c r="U69" s="60"/>
      <c r="V69" s="61"/>
    </row>
    <row r="70" spans="1:22" s="57" customFormat="1" ht="23.25" customHeight="1" x14ac:dyDescent="0.2">
      <c r="A70" s="387" t="s">
        <v>389</v>
      </c>
      <c r="B70" s="386">
        <f>SUM(B68:B69)</f>
        <v>0</v>
      </c>
      <c r="C70" s="386">
        <f t="shared" ref="C70:L70" si="21">SUM(C68:C69)</f>
        <v>0</v>
      </c>
      <c r="D70" s="386">
        <f t="shared" si="21"/>
        <v>0</v>
      </c>
      <c r="E70" s="386">
        <f t="shared" si="21"/>
        <v>0</v>
      </c>
      <c r="F70" s="386">
        <f t="shared" si="21"/>
        <v>0</v>
      </c>
      <c r="G70" s="386">
        <f t="shared" si="21"/>
        <v>0</v>
      </c>
      <c r="H70" s="386">
        <f t="shared" si="21"/>
        <v>0</v>
      </c>
      <c r="I70" s="386">
        <f t="shared" si="21"/>
        <v>0</v>
      </c>
      <c r="J70" s="386">
        <f t="shared" si="21"/>
        <v>0</v>
      </c>
      <c r="K70" s="386">
        <f t="shared" si="21"/>
        <v>0</v>
      </c>
      <c r="L70" s="386">
        <f t="shared" si="21"/>
        <v>0</v>
      </c>
      <c r="M70" s="386">
        <f>SUM(M68:M69)</f>
        <v>0</v>
      </c>
      <c r="N70" s="386">
        <f>SUM(B70:M70)</f>
        <v>0</v>
      </c>
      <c r="O70" s="62"/>
      <c r="P70" s="39"/>
      <c r="Q70" s="60"/>
      <c r="R70" s="60"/>
      <c r="S70" s="60"/>
      <c r="T70" s="60"/>
      <c r="U70" s="60"/>
      <c r="V70" s="61"/>
    </row>
    <row r="71" spans="1:22" s="46" customFormat="1" ht="23.25" customHeight="1" x14ac:dyDescent="0.2">
      <c r="A71" s="346" t="s">
        <v>310</v>
      </c>
      <c r="B71" s="254">
        <f>B16+B34</f>
        <v>0</v>
      </c>
      <c r="C71" s="254">
        <f t="shared" ref="C71:M71" si="22">C16+C34</f>
        <v>0</v>
      </c>
      <c r="D71" s="254">
        <f t="shared" si="22"/>
        <v>0</v>
      </c>
      <c r="E71" s="254">
        <f t="shared" si="22"/>
        <v>0</v>
      </c>
      <c r="F71" s="254">
        <f t="shared" si="22"/>
        <v>0</v>
      </c>
      <c r="G71" s="254">
        <f t="shared" si="22"/>
        <v>0</v>
      </c>
      <c r="H71" s="254">
        <f t="shared" si="22"/>
        <v>0</v>
      </c>
      <c r="I71" s="254">
        <f t="shared" si="22"/>
        <v>0</v>
      </c>
      <c r="J71" s="254">
        <f t="shared" si="22"/>
        <v>0</v>
      </c>
      <c r="K71" s="254">
        <f t="shared" si="22"/>
        <v>0</v>
      </c>
      <c r="L71" s="254">
        <f t="shared" si="22"/>
        <v>0</v>
      </c>
      <c r="M71" s="254">
        <f t="shared" si="22"/>
        <v>0</v>
      </c>
      <c r="N71" s="32">
        <f>N16+N34</f>
        <v>0</v>
      </c>
      <c r="O71" s="62"/>
      <c r="P71" s="39"/>
      <c r="Q71" s="60"/>
      <c r="R71" s="60"/>
      <c r="S71" s="52"/>
      <c r="T71" s="52"/>
      <c r="U71" s="52"/>
      <c r="V71" s="52"/>
    </row>
    <row r="72" spans="1:22" s="46" customFormat="1" ht="23.25" customHeight="1" x14ac:dyDescent="0.2">
      <c r="A72" s="346" t="s">
        <v>185</v>
      </c>
      <c r="B72" s="254">
        <f>B17+B35</f>
        <v>0</v>
      </c>
      <c r="C72" s="254">
        <f t="shared" ref="C72:M72" si="23">C17+C35</f>
        <v>0</v>
      </c>
      <c r="D72" s="254">
        <f t="shared" si="23"/>
        <v>0</v>
      </c>
      <c r="E72" s="254">
        <f t="shared" si="23"/>
        <v>0</v>
      </c>
      <c r="F72" s="254">
        <f t="shared" si="23"/>
        <v>0</v>
      </c>
      <c r="G72" s="254">
        <f t="shared" si="23"/>
        <v>0</v>
      </c>
      <c r="H72" s="254">
        <f t="shared" si="23"/>
        <v>0</v>
      </c>
      <c r="I72" s="254">
        <f t="shared" si="23"/>
        <v>0</v>
      </c>
      <c r="J72" s="254">
        <f t="shared" si="23"/>
        <v>0</v>
      </c>
      <c r="K72" s="254">
        <f t="shared" si="23"/>
        <v>0</v>
      </c>
      <c r="L72" s="254">
        <f t="shared" si="23"/>
        <v>0</v>
      </c>
      <c r="M72" s="254">
        <f t="shared" si="23"/>
        <v>0</v>
      </c>
      <c r="N72" s="32">
        <f>N17+N35</f>
        <v>0</v>
      </c>
      <c r="O72" s="62"/>
      <c r="P72" s="39"/>
      <c r="Q72" s="60"/>
      <c r="R72" s="60"/>
      <c r="S72" s="52"/>
      <c r="T72" s="52"/>
      <c r="U72" s="52"/>
      <c r="V72" s="52"/>
    </row>
    <row r="73" spans="1:22" s="46" customFormat="1" ht="23.25" customHeight="1" x14ac:dyDescent="0.2">
      <c r="A73" s="378" t="s">
        <v>338</v>
      </c>
      <c r="B73" s="254">
        <f>B18+B36</f>
        <v>0</v>
      </c>
      <c r="C73" s="254">
        <f t="shared" ref="C73:M73" si="24">C18+C36</f>
        <v>0</v>
      </c>
      <c r="D73" s="254">
        <f t="shared" si="24"/>
        <v>0</v>
      </c>
      <c r="E73" s="254">
        <f t="shared" si="24"/>
        <v>0</v>
      </c>
      <c r="F73" s="254">
        <f t="shared" si="24"/>
        <v>0</v>
      </c>
      <c r="G73" s="254">
        <f t="shared" si="24"/>
        <v>0</v>
      </c>
      <c r="H73" s="254">
        <f t="shared" si="24"/>
        <v>0</v>
      </c>
      <c r="I73" s="254">
        <f t="shared" si="24"/>
        <v>0</v>
      </c>
      <c r="J73" s="254">
        <f t="shared" si="24"/>
        <v>0</v>
      </c>
      <c r="K73" s="254">
        <f t="shared" si="24"/>
        <v>0</v>
      </c>
      <c r="L73" s="254">
        <f t="shared" si="24"/>
        <v>0</v>
      </c>
      <c r="M73" s="254">
        <f t="shared" si="24"/>
        <v>0</v>
      </c>
      <c r="N73" s="32">
        <f>N18+N36</f>
        <v>0</v>
      </c>
      <c r="O73" s="62"/>
      <c r="P73" s="39"/>
      <c r="Q73" s="60"/>
      <c r="R73" s="60"/>
      <c r="S73" s="52"/>
      <c r="T73" s="52"/>
      <c r="U73" s="52"/>
      <c r="V73" s="52"/>
    </row>
    <row r="74" spans="1:22" s="57" customFormat="1" ht="23.25" customHeight="1" x14ac:dyDescent="0.2">
      <c r="A74" s="347" t="s">
        <v>400</v>
      </c>
      <c r="B74" s="254" t="str">
        <f>$D$51</f>
        <v/>
      </c>
      <c r="C74" s="254" t="str">
        <f t="shared" ref="C74:M74" si="25">$D$51</f>
        <v/>
      </c>
      <c r="D74" s="254" t="str">
        <f t="shared" si="25"/>
        <v/>
      </c>
      <c r="E74" s="254" t="str">
        <f t="shared" si="25"/>
        <v/>
      </c>
      <c r="F74" s="254" t="str">
        <f t="shared" si="25"/>
        <v/>
      </c>
      <c r="G74" s="254" t="str">
        <f t="shared" si="25"/>
        <v/>
      </c>
      <c r="H74" s="254" t="str">
        <f t="shared" si="25"/>
        <v/>
      </c>
      <c r="I74" s="254" t="str">
        <f t="shared" si="25"/>
        <v/>
      </c>
      <c r="J74" s="254" t="str">
        <f t="shared" si="25"/>
        <v/>
      </c>
      <c r="K74" s="254" t="str">
        <f t="shared" si="25"/>
        <v/>
      </c>
      <c r="L74" s="254" t="str">
        <f t="shared" si="25"/>
        <v/>
      </c>
      <c r="M74" s="254" t="str">
        <f t="shared" si="25"/>
        <v/>
      </c>
      <c r="N74" s="32">
        <f>SUM(B74:M74)</f>
        <v>0</v>
      </c>
      <c r="O74" s="62"/>
      <c r="P74" s="39"/>
      <c r="Q74" s="60"/>
      <c r="R74" s="60"/>
      <c r="S74" s="60"/>
      <c r="T74" s="60"/>
      <c r="U74" s="60"/>
      <c r="V74" s="61"/>
    </row>
    <row r="75" spans="1:22" s="57" customFormat="1" ht="23.25" customHeight="1" x14ac:dyDescent="0.2">
      <c r="A75" s="388" t="s">
        <v>420</v>
      </c>
      <c r="B75" s="386">
        <f>SUM(B73:B74)</f>
        <v>0</v>
      </c>
      <c r="C75" s="386">
        <f t="shared" ref="C75:L75" si="26">SUM(C73:C74)</f>
        <v>0</v>
      </c>
      <c r="D75" s="386">
        <f t="shared" si="26"/>
        <v>0</v>
      </c>
      <c r="E75" s="386">
        <f t="shared" si="26"/>
        <v>0</v>
      </c>
      <c r="F75" s="386">
        <f t="shared" si="26"/>
        <v>0</v>
      </c>
      <c r="G75" s="386">
        <f t="shared" si="26"/>
        <v>0</v>
      </c>
      <c r="H75" s="386">
        <f t="shared" si="26"/>
        <v>0</v>
      </c>
      <c r="I75" s="386">
        <f t="shared" si="26"/>
        <v>0</v>
      </c>
      <c r="J75" s="386">
        <f t="shared" si="26"/>
        <v>0</v>
      </c>
      <c r="K75" s="386">
        <f t="shared" si="26"/>
        <v>0</v>
      </c>
      <c r="L75" s="386">
        <f t="shared" si="26"/>
        <v>0</v>
      </c>
      <c r="M75" s="386">
        <f>SUM(M73:M74)</f>
        <v>0</v>
      </c>
      <c r="N75" s="386">
        <f>SUM(B75:M75)</f>
        <v>0</v>
      </c>
      <c r="O75" s="62"/>
      <c r="P75" s="39"/>
      <c r="Q75" s="60"/>
      <c r="R75" s="60"/>
      <c r="S75" s="60"/>
      <c r="T75" s="60"/>
      <c r="U75" s="60"/>
      <c r="V75" s="61"/>
    </row>
    <row r="76" spans="1:22" s="46" customFormat="1" ht="23.25" customHeight="1" x14ac:dyDescent="0.2">
      <c r="A76" s="389" t="s">
        <v>24</v>
      </c>
      <c r="B76" s="386">
        <f>B75+B70+B62</f>
        <v>0</v>
      </c>
      <c r="C76" s="386">
        <f t="shared" ref="C76:K76" si="27">C75+C70+C62</f>
        <v>0</v>
      </c>
      <c r="D76" s="386">
        <f t="shared" si="27"/>
        <v>0</v>
      </c>
      <c r="E76" s="386">
        <f t="shared" si="27"/>
        <v>0</v>
      </c>
      <c r="F76" s="386">
        <f t="shared" si="27"/>
        <v>0</v>
      </c>
      <c r="G76" s="386">
        <f t="shared" si="27"/>
        <v>0</v>
      </c>
      <c r="H76" s="386">
        <f t="shared" si="27"/>
        <v>0</v>
      </c>
      <c r="I76" s="386">
        <f t="shared" si="27"/>
        <v>0</v>
      </c>
      <c r="J76" s="386">
        <f t="shared" si="27"/>
        <v>0</v>
      </c>
      <c r="K76" s="386">
        <f t="shared" si="27"/>
        <v>0</v>
      </c>
      <c r="L76" s="386">
        <f>L75+L70+L62</f>
        <v>0</v>
      </c>
      <c r="M76" s="386">
        <f>M75+M70+M62</f>
        <v>0</v>
      </c>
      <c r="N76" s="386">
        <f>N75+N70+N62</f>
        <v>0</v>
      </c>
      <c r="O76" s="62"/>
      <c r="P76" s="39"/>
      <c r="Q76" s="60"/>
      <c r="R76" s="60"/>
      <c r="S76" s="51"/>
      <c r="T76" s="51"/>
      <c r="U76" s="51"/>
      <c r="V76" s="52"/>
    </row>
    <row r="77" spans="1:22" s="46" customFormat="1" ht="23.25" customHeight="1" x14ac:dyDescent="0.2">
      <c r="A77" s="337" t="s">
        <v>399</v>
      </c>
      <c r="B77" s="113"/>
      <c r="C77" s="113"/>
      <c r="D77" s="113"/>
      <c r="E77" s="113"/>
      <c r="F77" s="113"/>
      <c r="G77" s="113"/>
      <c r="N77" s="113"/>
      <c r="O77" s="62"/>
      <c r="P77" s="39"/>
      <c r="Q77" s="60"/>
      <c r="R77" s="60"/>
    </row>
    <row r="78" spans="1:22" s="46" customFormat="1" ht="23.25" customHeight="1" x14ac:dyDescent="0.2">
      <c r="A78" s="342">
        <f>基本情報＿表紙!$J$4</f>
        <v>4</v>
      </c>
      <c r="B78" s="419" t="s">
        <v>26</v>
      </c>
      <c r="C78" s="419" t="s">
        <v>27</v>
      </c>
      <c r="D78" s="419" t="s">
        <v>28</v>
      </c>
      <c r="E78" s="419" t="s">
        <v>47</v>
      </c>
      <c r="F78" s="419" t="s">
        <v>20</v>
      </c>
      <c r="O78" s="62"/>
      <c r="P78" s="39"/>
      <c r="Q78" s="60"/>
      <c r="R78" s="60"/>
    </row>
    <row r="79" spans="1:22" s="46" customFormat="1" ht="23.25" customHeight="1" x14ac:dyDescent="0.2">
      <c r="A79" s="345" t="s">
        <v>309</v>
      </c>
      <c r="B79" s="254">
        <f t="shared" ref="B79:B92" si="28">SUM(B56:D56)</f>
        <v>0</v>
      </c>
      <c r="C79" s="254">
        <f t="shared" ref="C79:C84" si="29">SUM(E56:G56)</f>
        <v>0</v>
      </c>
      <c r="D79" s="254">
        <f t="shared" ref="D79:D99" si="30">SUM(H56:J56)</f>
        <v>0</v>
      </c>
      <c r="E79" s="254">
        <f t="shared" ref="E79:E93" si="31">SUM(K56:M56)</f>
        <v>0</v>
      </c>
      <c r="F79" s="32">
        <f>N56</f>
        <v>0</v>
      </c>
      <c r="G79" s="106"/>
      <c r="H79" s="51"/>
      <c r="I79" s="51"/>
      <c r="J79" s="51"/>
      <c r="K79" s="51"/>
      <c r="L79" s="51"/>
      <c r="M79" s="51"/>
      <c r="N79" s="52"/>
      <c r="O79" s="62"/>
      <c r="P79" s="39"/>
      <c r="Q79" s="60"/>
      <c r="R79" s="60"/>
    </row>
    <row r="80" spans="1:22" s="46" customFormat="1" ht="23.25" customHeight="1" x14ac:dyDescent="0.2">
      <c r="A80" s="345" t="s">
        <v>303</v>
      </c>
      <c r="B80" s="254">
        <f t="shared" si="28"/>
        <v>0</v>
      </c>
      <c r="C80" s="254">
        <f t="shared" si="29"/>
        <v>0</v>
      </c>
      <c r="D80" s="254">
        <f t="shared" si="30"/>
        <v>0</v>
      </c>
      <c r="E80" s="254">
        <f t="shared" si="31"/>
        <v>0</v>
      </c>
      <c r="F80" s="32">
        <f t="shared" ref="F80:F99" si="32">N57</f>
        <v>0</v>
      </c>
      <c r="G80" s="106"/>
      <c r="H80" s="51"/>
      <c r="I80" s="51"/>
      <c r="J80" s="51"/>
      <c r="K80" s="51"/>
      <c r="L80" s="51"/>
      <c r="M80" s="51"/>
      <c r="N80" s="52"/>
      <c r="O80" s="62"/>
      <c r="P80" s="39"/>
      <c r="Q80" s="60"/>
      <c r="R80" s="60"/>
    </row>
    <row r="81" spans="1:18" s="46" customFormat="1" ht="23.25" customHeight="1" x14ac:dyDescent="0.2">
      <c r="A81" s="345" t="s">
        <v>317</v>
      </c>
      <c r="B81" s="254">
        <f t="shared" si="28"/>
        <v>0</v>
      </c>
      <c r="C81" s="254">
        <f t="shared" si="29"/>
        <v>0</v>
      </c>
      <c r="D81" s="254">
        <f t="shared" si="30"/>
        <v>0</v>
      </c>
      <c r="E81" s="254">
        <f t="shared" si="31"/>
        <v>0</v>
      </c>
      <c r="F81" s="32">
        <f t="shared" si="32"/>
        <v>0</v>
      </c>
      <c r="G81" s="106"/>
      <c r="H81" s="51"/>
      <c r="I81" s="51"/>
      <c r="J81" s="51"/>
      <c r="K81" s="51"/>
      <c r="L81" s="51"/>
      <c r="M81" s="51"/>
      <c r="N81" s="52"/>
      <c r="O81" s="62"/>
      <c r="P81" s="39"/>
      <c r="Q81" s="60"/>
      <c r="R81" s="60"/>
    </row>
    <row r="82" spans="1:18" s="46" customFormat="1" ht="23.25" customHeight="1" x14ac:dyDescent="0.2">
      <c r="A82" s="345" t="s">
        <v>304</v>
      </c>
      <c r="B82" s="254">
        <f t="shared" si="28"/>
        <v>0</v>
      </c>
      <c r="C82" s="254">
        <f t="shared" si="29"/>
        <v>0</v>
      </c>
      <c r="D82" s="254">
        <f t="shared" si="30"/>
        <v>0</v>
      </c>
      <c r="E82" s="254">
        <f t="shared" si="31"/>
        <v>0</v>
      </c>
      <c r="F82" s="32">
        <f t="shared" si="32"/>
        <v>0</v>
      </c>
      <c r="G82" s="106"/>
      <c r="H82" s="51"/>
      <c r="I82" s="51"/>
      <c r="J82" s="51"/>
      <c r="K82" s="51"/>
      <c r="L82" s="51"/>
      <c r="M82" s="51"/>
      <c r="N82" s="52"/>
      <c r="O82" s="62"/>
      <c r="P82" s="39"/>
      <c r="Q82" s="60"/>
      <c r="R82" s="60"/>
    </row>
    <row r="83" spans="1:18" s="46" customFormat="1" ht="23.25" customHeight="1" x14ac:dyDescent="0.2">
      <c r="A83" s="378" t="s">
        <v>338</v>
      </c>
      <c r="B83" s="254">
        <f t="shared" si="28"/>
        <v>0</v>
      </c>
      <c r="C83" s="254">
        <f t="shared" si="29"/>
        <v>0</v>
      </c>
      <c r="D83" s="254">
        <f t="shared" si="30"/>
        <v>0</v>
      </c>
      <c r="E83" s="254">
        <f t="shared" si="31"/>
        <v>0</v>
      </c>
      <c r="F83" s="32">
        <f t="shared" si="32"/>
        <v>0</v>
      </c>
      <c r="H83" s="51"/>
      <c r="I83" s="51"/>
      <c r="J83" s="51"/>
      <c r="K83" s="51"/>
      <c r="L83" s="51"/>
      <c r="M83" s="51"/>
      <c r="N83" s="52"/>
      <c r="O83" s="62"/>
      <c r="P83" s="39"/>
      <c r="Q83" s="60"/>
      <c r="R83" s="60"/>
    </row>
    <row r="84" spans="1:18" s="46" customFormat="1" ht="23.25" customHeight="1" x14ac:dyDescent="0.2">
      <c r="A84" s="347" t="s">
        <v>400</v>
      </c>
      <c r="B84" s="254">
        <f t="shared" si="28"/>
        <v>0</v>
      </c>
      <c r="C84" s="254">
        <f t="shared" si="29"/>
        <v>0</v>
      </c>
      <c r="D84" s="254">
        <f t="shared" si="30"/>
        <v>0</v>
      </c>
      <c r="E84" s="254">
        <f t="shared" si="31"/>
        <v>0</v>
      </c>
      <c r="F84" s="32">
        <f>N61</f>
        <v>0</v>
      </c>
      <c r="H84" s="51"/>
      <c r="I84" s="51"/>
      <c r="J84" s="51"/>
      <c r="K84" s="51"/>
      <c r="L84" s="51"/>
      <c r="M84" s="51"/>
      <c r="N84" s="52"/>
      <c r="O84" s="62"/>
      <c r="P84" s="39"/>
      <c r="Q84" s="60"/>
      <c r="R84" s="60"/>
    </row>
    <row r="85" spans="1:18" s="46" customFormat="1" ht="23.25" customHeight="1" x14ac:dyDescent="0.2">
      <c r="A85" s="388" t="s">
        <v>419</v>
      </c>
      <c r="B85" s="386">
        <f t="shared" si="28"/>
        <v>0</v>
      </c>
      <c r="C85" s="386">
        <f t="shared" ref="C85:C99" si="33">SUM(E62:G62)</f>
        <v>0</v>
      </c>
      <c r="D85" s="386">
        <f t="shared" si="30"/>
        <v>0</v>
      </c>
      <c r="E85" s="386">
        <f t="shared" si="31"/>
        <v>0</v>
      </c>
      <c r="F85" s="386">
        <f t="shared" si="32"/>
        <v>0</v>
      </c>
      <c r="H85" s="51"/>
      <c r="I85" s="51"/>
      <c r="J85" s="51"/>
      <c r="K85" s="51"/>
      <c r="L85" s="51"/>
      <c r="M85" s="51"/>
      <c r="N85" s="52"/>
      <c r="O85" s="62"/>
      <c r="P85" s="39"/>
      <c r="Q85" s="60"/>
      <c r="R85" s="60"/>
    </row>
    <row r="86" spans="1:18" s="46" customFormat="1" ht="23.25" customHeight="1" x14ac:dyDescent="0.2">
      <c r="A86" s="345" t="s">
        <v>312</v>
      </c>
      <c r="B86" s="254">
        <f t="shared" si="28"/>
        <v>0</v>
      </c>
      <c r="C86" s="254">
        <f t="shared" ref="C86:C93" si="34">SUM(E63:G63)</f>
        <v>0</v>
      </c>
      <c r="D86" s="254">
        <f t="shared" si="30"/>
        <v>0</v>
      </c>
      <c r="E86" s="254">
        <f t="shared" si="31"/>
        <v>0</v>
      </c>
      <c r="F86" s="32">
        <f>N63</f>
        <v>0</v>
      </c>
      <c r="G86" s="106"/>
      <c r="H86" s="52"/>
      <c r="I86" s="52"/>
      <c r="J86" s="52"/>
      <c r="K86" s="52"/>
      <c r="L86" s="52"/>
      <c r="M86" s="52"/>
      <c r="N86" s="52"/>
      <c r="O86" s="62"/>
      <c r="P86" s="39"/>
      <c r="Q86" s="60"/>
      <c r="R86" s="60"/>
    </row>
    <row r="87" spans="1:18" s="46" customFormat="1" ht="23.25" customHeight="1" x14ac:dyDescent="0.2">
      <c r="A87" s="345" t="s">
        <v>311</v>
      </c>
      <c r="B87" s="254">
        <f t="shared" si="28"/>
        <v>0</v>
      </c>
      <c r="C87" s="254">
        <f t="shared" si="34"/>
        <v>0</v>
      </c>
      <c r="D87" s="254">
        <f t="shared" si="30"/>
        <v>0</v>
      </c>
      <c r="E87" s="254">
        <f t="shared" si="31"/>
        <v>0</v>
      </c>
      <c r="F87" s="32">
        <f t="shared" si="32"/>
        <v>0</v>
      </c>
      <c r="G87" s="106"/>
      <c r="H87" s="51"/>
      <c r="I87" s="51"/>
      <c r="J87" s="51"/>
      <c r="K87" s="51"/>
      <c r="L87" s="51"/>
      <c r="M87" s="51"/>
      <c r="N87" s="52"/>
      <c r="O87" s="62"/>
      <c r="P87" s="39"/>
      <c r="Q87" s="60"/>
      <c r="R87" s="60"/>
    </row>
    <row r="88" spans="1:18" s="46" customFormat="1" ht="23.25" customHeight="1" x14ac:dyDescent="0.2">
      <c r="A88" s="345" t="s">
        <v>313</v>
      </c>
      <c r="B88" s="254">
        <f t="shared" si="28"/>
        <v>0</v>
      </c>
      <c r="C88" s="254">
        <f t="shared" si="34"/>
        <v>0</v>
      </c>
      <c r="D88" s="254">
        <f t="shared" si="30"/>
        <v>0</v>
      </c>
      <c r="E88" s="254">
        <f t="shared" si="31"/>
        <v>0</v>
      </c>
      <c r="F88" s="32">
        <f t="shared" si="32"/>
        <v>0</v>
      </c>
      <c r="G88" s="106"/>
      <c r="H88" s="51"/>
      <c r="I88" s="51"/>
      <c r="J88" s="51"/>
      <c r="K88" s="51"/>
      <c r="L88" s="51"/>
      <c r="M88" s="51"/>
      <c r="N88" s="52"/>
      <c r="O88" s="62"/>
      <c r="P88" s="39"/>
      <c r="Q88" s="60"/>
      <c r="R88" s="60"/>
    </row>
    <row r="89" spans="1:18" s="46" customFormat="1" ht="23.25" customHeight="1" x14ac:dyDescent="0.2">
      <c r="A89" s="345" t="s">
        <v>314</v>
      </c>
      <c r="B89" s="254">
        <f t="shared" si="28"/>
        <v>0</v>
      </c>
      <c r="C89" s="254">
        <f t="shared" si="34"/>
        <v>0</v>
      </c>
      <c r="D89" s="254">
        <f t="shared" si="30"/>
        <v>0</v>
      </c>
      <c r="E89" s="254">
        <f t="shared" si="31"/>
        <v>0</v>
      </c>
      <c r="F89" s="32">
        <f t="shared" si="32"/>
        <v>0</v>
      </c>
      <c r="G89" s="106"/>
      <c r="H89" s="51"/>
      <c r="I89" s="51"/>
      <c r="J89" s="51"/>
      <c r="K89" s="51"/>
      <c r="L89" s="51"/>
      <c r="M89" s="51"/>
      <c r="N89" s="52"/>
      <c r="O89" s="62"/>
      <c r="P89" s="39"/>
      <c r="Q89" s="60"/>
      <c r="R89" s="60"/>
    </row>
    <row r="90" spans="1:18" s="46" customFormat="1" ht="23.25" customHeight="1" x14ac:dyDescent="0.2">
      <c r="A90" s="345" t="s">
        <v>304</v>
      </c>
      <c r="B90" s="254">
        <f t="shared" si="28"/>
        <v>0</v>
      </c>
      <c r="C90" s="254">
        <f t="shared" si="34"/>
        <v>0</v>
      </c>
      <c r="D90" s="254">
        <f t="shared" si="30"/>
        <v>0</v>
      </c>
      <c r="E90" s="254">
        <f t="shared" si="31"/>
        <v>0</v>
      </c>
      <c r="F90" s="32">
        <f t="shared" si="32"/>
        <v>0</v>
      </c>
      <c r="G90" s="106"/>
      <c r="H90" s="51"/>
      <c r="I90" s="51"/>
      <c r="J90" s="51"/>
      <c r="K90" s="51"/>
      <c r="L90" s="51"/>
      <c r="M90" s="51"/>
      <c r="N90" s="52"/>
      <c r="O90" s="62"/>
      <c r="P90" s="39"/>
      <c r="Q90" s="60"/>
      <c r="R90" s="60"/>
    </row>
    <row r="91" spans="1:18" s="46" customFormat="1" ht="23.25" customHeight="1" x14ac:dyDescent="0.2">
      <c r="A91" s="378" t="s">
        <v>338</v>
      </c>
      <c r="B91" s="254">
        <f t="shared" si="28"/>
        <v>0</v>
      </c>
      <c r="C91" s="254">
        <f t="shared" si="34"/>
        <v>0</v>
      </c>
      <c r="D91" s="254">
        <f t="shared" si="30"/>
        <v>0</v>
      </c>
      <c r="E91" s="254">
        <f t="shared" si="31"/>
        <v>0</v>
      </c>
      <c r="F91" s="32">
        <f t="shared" si="32"/>
        <v>0</v>
      </c>
      <c r="G91" s="106"/>
      <c r="H91" s="51"/>
      <c r="I91" s="51"/>
      <c r="J91" s="51"/>
      <c r="K91" s="51"/>
      <c r="L91" s="51"/>
      <c r="M91" s="51"/>
      <c r="N91" s="52"/>
      <c r="O91" s="62"/>
      <c r="P91" s="39"/>
      <c r="Q91" s="60"/>
      <c r="R91" s="60"/>
    </row>
    <row r="92" spans="1:18" s="57" customFormat="1" ht="23.25" customHeight="1" x14ac:dyDescent="0.2">
      <c r="A92" s="347" t="s">
        <v>400</v>
      </c>
      <c r="B92" s="254">
        <f t="shared" si="28"/>
        <v>0</v>
      </c>
      <c r="C92" s="254">
        <f t="shared" si="34"/>
        <v>0</v>
      </c>
      <c r="D92" s="254">
        <f t="shared" si="30"/>
        <v>0</v>
      </c>
      <c r="E92" s="254">
        <f t="shared" si="31"/>
        <v>0</v>
      </c>
      <c r="F92" s="32">
        <f t="shared" si="32"/>
        <v>0</v>
      </c>
      <c r="G92" s="46"/>
      <c r="H92" s="51"/>
      <c r="I92" s="51"/>
      <c r="J92" s="51"/>
      <c r="K92" s="51"/>
      <c r="L92" s="51"/>
      <c r="M92" s="51"/>
      <c r="N92" s="52"/>
      <c r="O92" s="62"/>
      <c r="P92" s="39"/>
      <c r="Q92" s="60"/>
      <c r="R92" s="60"/>
    </row>
    <row r="93" spans="1:18" s="57" customFormat="1" ht="23.25" customHeight="1" x14ac:dyDescent="0.2">
      <c r="A93" s="387" t="s">
        <v>390</v>
      </c>
      <c r="B93" s="386">
        <f t="shared" ref="B93:B99" si="35">SUM(B70:D70)</f>
        <v>0</v>
      </c>
      <c r="C93" s="386">
        <f t="shared" si="34"/>
        <v>0</v>
      </c>
      <c r="D93" s="386">
        <f t="shared" si="30"/>
        <v>0</v>
      </c>
      <c r="E93" s="386">
        <f t="shared" si="31"/>
        <v>0</v>
      </c>
      <c r="F93" s="386">
        <f t="shared" si="32"/>
        <v>0</v>
      </c>
      <c r="G93" s="46"/>
      <c r="H93" s="51"/>
      <c r="I93" s="51"/>
      <c r="J93" s="51"/>
      <c r="K93" s="51"/>
      <c r="L93" s="51"/>
      <c r="M93" s="51"/>
      <c r="N93" s="52"/>
      <c r="O93" s="62"/>
      <c r="P93" s="39"/>
      <c r="Q93" s="60"/>
      <c r="R93" s="60"/>
    </row>
    <row r="94" spans="1:18" s="46" customFormat="1" ht="23.25" customHeight="1" x14ac:dyDescent="0.2">
      <c r="A94" s="346" t="s">
        <v>310</v>
      </c>
      <c r="B94" s="254">
        <f t="shared" si="35"/>
        <v>0</v>
      </c>
      <c r="C94" s="254">
        <f t="shared" si="33"/>
        <v>0</v>
      </c>
      <c r="D94" s="254">
        <f t="shared" si="30"/>
        <v>0</v>
      </c>
      <c r="E94" s="254">
        <f t="shared" ref="E94:E97" si="36">SUM(K71:M71)</f>
        <v>0</v>
      </c>
      <c r="F94" s="32">
        <f>N71</f>
        <v>0</v>
      </c>
      <c r="G94" s="106"/>
      <c r="H94" s="52"/>
      <c r="I94" s="52"/>
      <c r="J94" s="52"/>
      <c r="K94" s="52"/>
      <c r="L94" s="52"/>
      <c r="M94" s="52"/>
      <c r="N94" s="52"/>
      <c r="O94" s="62"/>
      <c r="P94" s="39"/>
      <c r="Q94" s="60"/>
      <c r="R94" s="60"/>
    </row>
    <row r="95" spans="1:18" s="46" customFormat="1" ht="23.25" customHeight="1" x14ac:dyDescent="0.2">
      <c r="A95" s="346" t="s">
        <v>185</v>
      </c>
      <c r="B95" s="254">
        <f t="shared" si="35"/>
        <v>0</v>
      </c>
      <c r="C95" s="254">
        <f t="shared" si="33"/>
        <v>0</v>
      </c>
      <c r="D95" s="254">
        <f t="shared" si="30"/>
        <v>0</v>
      </c>
      <c r="E95" s="254">
        <f t="shared" si="36"/>
        <v>0</v>
      </c>
      <c r="F95" s="32">
        <f t="shared" si="32"/>
        <v>0</v>
      </c>
      <c r="G95" s="106"/>
      <c r="H95" s="52"/>
      <c r="I95" s="52"/>
      <c r="J95" s="52"/>
      <c r="K95" s="52"/>
      <c r="L95" s="52"/>
      <c r="M95" s="52"/>
      <c r="N95" s="52"/>
      <c r="O95" s="62"/>
      <c r="P95" s="39"/>
      <c r="Q95" s="60"/>
      <c r="R95" s="60"/>
    </row>
    <row r="96" spans="1:18" s="46" customFormat="1" ht="23.25" customHeight="1" x14ac:dyDescent="0.2">
      <c r="A96" s="378" t="s">
        <v>338</v>
      </c>
      <c r="B96" s="254">
        <f t="shared" si="35"/>
        <v>0</v>
      </c>
      <c r="C96" s="254">
        <f t="shared" si="33"/>
        <v>0</v>
      </c>
      <c r="D96" s="254">
        <f t="shared" si="30"/>
        <v>0</v>
      </c>
      <c r="E96" s="254">
        <f t="shared" si="36"/>
        <v>0</v>
      </c>
      <c r="F96" s="32">
        <f t="shared" si="32"/>
        <v>0</v>
      </c>
      <c r="G96" s="106"/>
      <c r="H96" s="52"/>
      <c r="I96" s="52"/>
      <c r="J96" s="52"/>
      <c r="K96" s="52"/>
      <c r="L96" s="52"/>
      <c r="M96" s="52"/>
      <c r="N96" s="52"/>
      <c r="O96" s="62"/>
      <c r="P96" s="39"/>
      <c r="Q96" s="60"/>
      <c r="R96" s="60"/>
    </row>
    <row r="97" spans="1:18" s="57" customFormat="1" ht="23.25" customHeight="1" x14ac:dyDescent="0.2">
      <c r="A97" s="347" t="s">
        <v>400</v>
      </c>
      <c r="B97" s="254">
        <f t="shared" si="35"/>
        <v>0</v>
      </c>
      <c r="C97" s="254">
        <f t="shared" si="33"/>
        <v>0</v>
      </c>
      <c r="D97" s="254">
        <f t="shared" si="30"/>
        <v>0</v>
      </c>
      <c r="E97" s="254">
        <f t="shared" si="36"/>
        <v>0</v>
      </c>
      <c r="F97" s="32">
        <f t="shared" si="32"/>
        <v>0</v>
      </c>
      <c r="G97" s="46"/>
      <c r="H97" s="51"/>
      <c r="I97" s="51"/>
      <c r="J97" s="51"/>
      <c r="K97" s="51"/>
      <c r="L97" s="51"/>
      <c r="M97" s="51"/>
      <c r="N97" s="52"/>
      <c r="O97" s="62"/>
      <c r="P97" s="39"/>
      <c r="Q97" s="60"/>
      <c r="R97" s="60"/>
    </row>
    <row r="98" spans="1:18" s="57" customFormat="1" ht="23.25" customHeight="1" x14ac:dyDescent="0.2">
      <c r="A98" s="388" t="s">
        <v>420</v>
      </c>
      <c r="B98" s="386">
        <f t="shared" si="35"/>
        <v>0</v>
      </c>
      <c r="C98" s="386">
        <f t="shared" si="33"/>
        <v>0</v>
      </c>
      <c r="D98" s="386">
        <f t="shared" si="30"/>
        <v>0</v>
      </c>
      <c r="E98" s="386">
        <f>SUM(K75:M75)</f>
        <v>0</v>
      </c>
      <c r="F98" s="386">
        <f t="shared" si="32"/>
        <v>0</v>
      </c>
      <c r="G98" s="46"/>
      <c r="H98" s="51"/>
      <c r="I98" s="51"/>
      <c r="J98" s="51"/>
      <c r="K98" s="51"/>
      <c r="L98" s="51"/>
      <c r="M98" s="51"/>
      <c r="N98" s="52"/>
      <c r="O98" s="62"/>
      <c r="P98" s="39"/>
      <c r="Q98" s="60"/>
      <c r="R98" s="60"/>
    </row>
    <row r="99" spans="1:18" s="46" customFormat="1" ht="23.25" customHeight="1" x14ac:dyDescent="0.2">
      <c r="A99" s="389" t="s">
        <v>24</v>
      </c>
      <c r="B99" s="386">
        <f t="shared" si="35"/>
        <v>0</v>
      </c>
      <c r="C99" s="386">
        <f t="shared" si="33"/>
        <v>0</v>
      </c>
      <c r="D99" s="386">
        <f t="shared" si="30"/>
        <v>0</v>
      </c>
      <c r="E99" s="386">
        <f>SUM(K76:M76)</f>
        <v>0</v>
      </c>
      <c r="F99" s="386">
        <f t="shared" si="32"/>
        <v>0</v>
      </c>
      <c r="G99" s="106"/>
      <c r="H99" s="51"/>
      <c r="I99" s="51"/>
      <c r="J99" s="51"/>
      <c r="K99" s="51"/>
      <c r="L99" s="51"/>
      <c r="M99" s="51"/>
      <c r="N99" s="52"/>
      <c r="O99" s="62"/>
      <c r="P99" s="39"/>
      <c r="Q99" s="60"/>
      <c r="R99" s="60"/>
    </row>
    <row r="100" spans="1:18" ht="29.25" customHeight="1" x14ac:dyDescent="0.2">
      <c r="O100" s="62"/>
      <c r="Q100" s="60"/>
      <c r="R100" s="60"/>
    </row>
    <row r="101" spans="1:18" ht="29.25" customHeight="1" x14ac:dyDescent="0.2">
      <c r="O101" s="62"/>
      <c r="Q101" s="60"/>
      <c r="R101" s="60"/>
    </row>
    <row r="102" spans="1:18" ht="29.25" customHeight="1" x14ac:dyDescent="0.2">
      <c r="O102" s="62"/>
      <c r="Q102" s="60"/>
      <c r="R102" s="60"/>
    </row>
  </sheetData>
  <sheetProtection password="CAEB" sheet="1" objects="1" scenarios="1" formatCells="0"/>
  <mergeCells count="26">
    <mergeCell ref="A51:C51"/>
    <mergeCell ref="D51:E51"/>
    <mergeCell ref="A49:C49"/>
    <mergeCell ref="D49:E49"/>
    <mergeCell ref="A50:C50"/>
    <mergeCell ref="D50:E50"/>
    <mergeCell ref="D40:E40"/>
    <mergeCell ref="A40:C40"/>
    <mergeCell ref="A1:B1"/>
    <mergeCell ref="J1:K1"/>
    <mergeCell ref="G40:K41"/>
    <mergeCell ref="D41:E41"/>
    <mergeCell ref="A41:C41"/>
    <mergeCell ref="E1:G1"/>
    <mergeCell ref="A48:C48"/>
    <mergeCell ref="D48:E48"/>
    <mergeCell ref="A46:C46"/>
    <mergeCell ref="D42:E42"/>
    <mergeCell ref="D43:E43"/>
    <mergeCell ref="D44:E44"/>
    <mergeCell ref="D46:E46"/>
    <mergeCell ref="D45:E45"/>
    <mergeCell ref="A42:C42"/>
    <mergeCell ref="A43:C43"/>
    <mergeCell ref="A44:C44"/>
    <mergeCell ref="A45:C45"/>
  </mergeCells>
  <phoneticPr fontId="1"/>
  <hyperlinks>
    <hyperlink ref="J1:K1" location="目次!A1" display="目次に戻る" xr:uid="{00000000-0004-0000-0800-000000000000}"/>
    <hyperlink ref="E1:G1" location="ヘルプ!A36" display="入力のしかたのヘルプ" xr:uid="{00000000-0004-0000-0800-000001000000}"/>
    <hyperlink ref="O23" location="ヘルプ!A31" display="ヘルプ" xr:uid="{00000000-0004-0000-0800-000002000000}"/>
    <hyperlink ref="O28" location="ヘルプ!A35" display="ヘルプ" xr:uid="{00000000-0004-0000-0800-000003000000}"/>
    <hyperlink ref="O24:O26" location="ヘルプ!A20" display="ヘルプ" xr:uid="{00000000-0004-0000-0800-000004000000}"/>
    <hyperlink ref="O29:O32" location="ヘルプ!A23" display="ヘルプ" xr:uid="{00000000-0004-0000-0800-000005000000}"/>
    <hyperlink ref="O24" location="ヘルプ!A32" display="ヘルプ" xr:uid="{00000000-0004-0000-0800-000006000000}"/>
    <hyperlink ref="O25" location="ヘルプ!A33" display="ヘルプ" xr:uid="{00000000-0004-0000-0800-000007000000}"/>
    <hyperlink ref="O26" location="ヘルプ!A34" display="ヘルプ" xr:uid="{00000000-0004-0000-0800-000008000000}"/>
    <hyperlink ref="O29" location="ヘルプ!A36" display="ヘルプ" xr:uid="{00000000-0004-0000-0800-000009000000}"/>
    <hyperlink ref="O30" location="ヘルプ!A37" display="ヘルプ" xr:uid="{00000000-0004-0000-0800-00000A000000}"/>
    <hyperlink ref="O31" location="ヘルプ!A38" display="ヘルプ" xr:uid="{00000000-0004-0000-0800-00000B000000}"/>
    <hyperlink ref="O32" location="ヘルプ!A39" display="ヘルプ" xr:uid="{00000000-0004-0000-0800-00000C000000}"/>
    <hyperlink ref="O5" location="ヘルプ!A39" display="ヘルプ" xr:uid="{00000000-0004-0000-0800-00000D000000}"/>
    <hyperlink ref="O6:O8" location="ヘルプ!A20" display="ヘルプ" xr:uid="{00000000-0004-0000-0800-00000E000000}"/>
    <hyperlink ref="O6" location="ヘルプ!A40" display="ヘルプ" xr:uid="{00000000-0004-0000-0800-00000F000000}"/>
    <hyperlink ref="O7" location="ヘルプ!A41" display="ヘルプ" xr:uid="{00000000-0004-0000-0800-000010000000}"/>
    <hyperlink ref="O8" location="ヘルプ!A42" display="ヘルプ" xr:uid="{00000000-0004-0000-0800-000011000000}"/>
    <hyperlink ref="O10" location="ヘルプ!A43" display="ヘルプ" xr:uid="{00000000-0004-0000-0800-000012000000}"/>
    <hyperlink ref="O11:O14" location="ヘルプ!A23" display="ヘルプ" xr:uid="{00000000-0004-0000-0800-000013000000}"/>
    <hyperlink ref="O11" location="ヘルプ!A44" display="ヘルプ" xr:uid="{00000000-0004-0000-0800-000014000000}"/>
    <hyperlink ref="O12" location="ヘルプ!A45" display="ヘルプ" xr:uid="{00000000-0004-0000-0800-000015000000}"/>
    <hyperlink ref="O13" location="ヘルプ!A46" display="ヘルプ" xr:uid="{00000000-0004-0000-0800-000016000000}"/>
    <hyperlink ref="O14" location="ヘルプ!A47" display="ヘルプ" xr:uid="{00000000-0004-0000-0800-000017000000}"/>
  </hyperlinks>
  <printOptions horizontalCentered="1"/>
  <pageMargins left="0.31496062992125984" right="0.31496062992125984" top="0.74803149606299213" bottom="0.74803149606299213" header="0.31496062992125984" footer="0.31496062992125984"/>
  <pageSetup paperSize="9" scale="95" orientation="landscape" verticalDpi="200" r:id="rId1"/>
  <headerFooter>
    <oddHeader>&amp;R&amp;A</oddHeader>
    <oddFooter>&amp;R訪問介護事業所　&amp;P</oddFooter>
  </headerFooter>
  <rowBreaks count="2" manualBreakCount="2">
    <brk id="53" max="13" man="1"/>
    <brk id="7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Sheet4</vt:lpstr>
      <vt:lpstr>基本情報＿表紙</vt:lpstr>
      <vt:lpstr>シートの使い方</vt:lpstr>
      <vt:lpstr>目次</vt:lpstr>
      <vt:lpstr>目標値入力シート</vt:lpstr>
      <vt:lpstr>1　基本情報＿利用者</vt:lpstr>
      <vt:lpstr>2　基本情報＿サービス回数</vt:lpstr>
      <vt:lpstr>3　基本情報＿職員</vt:lpstr>
      <vt:lpstr>4　基本情報＿収入</vt:lpstr>
      <vt:lpstr>5　基本情報＿支出</vt:lpstr>
      <vt:lpstr>6　集計結果＿月ベース（単年度）</vt:lpstr>
      <vt:lpstr>7　集計結果＿四半期＿収入のみ（単年度）</vt:lpstr>
      <vt:lpstr>8　集計結果＿月ベース (年度比較）</vt:lpstr>
      <vt:lpstr>9　集計結果＿四半期＿収入のみ(年度比較）　</vt:lpstr>
      <vt:lpstr>10　集計結果＿目標値との比較</vt:lpstr>
      <vt:lpstr>12　都道府県内比較・全国比較</vt:lpstr>
      <vt:lpstr>11　経営実績統括</vt:lpstr>
      <vt:lpstr>12  データ一覧＿市町村比較用</vt:lpstr>
      <vt:lpstr>ヘルプ</vt:lpstr>
      <vt:lpstr>Sheet1</vt:lpstr>
      <vt:lpstr>Sheet2</vt:lpstr>
      <vt:lpstr>'1　基本情報＿利用者'!Print_Area</vt:lpstr>
      <vt:lpstr>'10　集計結果＿目標値との比較'!Print_Area</vt:lpstr>
      <vt:lpstr>'11　経営実績統括'!Print_Area</vt:lpstr>
      <vt:lpstr>'12  データ一覧＿市町村比較用'!Print_Area</vt:lpstr>
      <vt:lpstr>'12　都道府県内比較・全国比較'!Print_Area</vt:lpstr>
      <vt:lpstr>'2　基本情報＿サービス回数'!Print_Area</vt:lpstr>
      <vt:lpstr>'3　基本情報＿職員'!Print_Area</vt:lpstr>
      <vt:lpstr>'4　基本情報＿収入'!Print_Area</vt:lpstr>
      <vt:lpstr>'5　基本情報＿支出'!Print_Area</vt:lpstr>
      <vt:lpstr>'6　集計結果＿月ベース（単年度）'!Print_Area</vt:lpstr>
      <vt:lpstr>'7　集計結果＿四半期＿収入のみ（単年度）'!Print_Area</vt:lpstr>
      <vt:lpstr>'8　集計結果＿月ベース (年度比較）'!Print_Area</vt:lpstr>
      <vt:lpstr>'9　集計結果＿四半期＿収入のみ(年度比較）　'!Print_Area</vt:lpstr>
      <vt:lpstr>シートの使い方!Print_Area</vt:lpstr>
      <vt:lpstr>ヘルプ!Print_Area</vt:lpstr>
      <vt:lpstr>基本情報＿表紙!Print_Area</vt:lpstr>
      <vt:lpstr>目次!Print_Area</vt:lpstr>
      <vt:lpstr>目標値入力シート!Print_Area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Kyomi</dc:creator>
  <cp:lastModifiedBy>岡崎 貴志</cp:lastModifiedBy>
  <cp:lastPrinted>2016-09-30T06:29:24Z</cp:lastPrinted>
  <dcterms:created xsi:type="dcterms:W3CDTF">2015-10-09T06:31:03Z</dcterms:created>
  <dcterms:modified xsi:type="dcterms:W3CDTF">2023-01-05T08:39:16Z</dcterms:modified>
</cp:coreProperties>
</file>