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地域福祉部（クラウド）\地域福祉\004権利擁護\04日常生活自立支援事業\実施状況調査\☆令和6年度\★WEBアップデータ（確定版）\"/>
    </mc:Choice>
  </mc:AlternateContent>
  <xr:revisionPtr revIDLastSave="0" documentId="8_{ED9D6420-6472-4459-8BAF-C0D1467C0E13}" xr6:coauthVersionLast="36" xr6:coauthVersionMax="36" xr10:uidLastSave="{00000000-0000-0000-0000-000000000000}"/>
  <bookViews>
    <workbookView xWindow="0" yWindow="0" windowWidth="15492" windowHeight="6780" xr2:uid="{F7D24361-0279-46A6-BB0C-7948EF898972}"/>
  </bookViews>
  <sheets>
    <sheet name="実施状況" sheetId="5" r:id="rId1"/>
    <sheet name="令和6年度累計" sheetId="3" r:id="rId2"/>
  </sheets>
  <definedNames>
    <definedName name="_xlnm.Print_Area" localSheetId="0">実施状況!$A$1:$I$64</definedName>
    <definedName name="_xlnm.Print_Area" localSheetId="1">令和6年度累計!$B$1:$BY$76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76" i="3" l="1"/>
  <c r="BY75" i="3"/>
  <c r="BY74" i="3"/>
  <c r="BY73" i="3"/>
  <c r="BY72" i="3"/>
  <c r="BY71" i="3"/>
  <c r="BY70" i="3"/>
  <c r="BY69" i="3"/>
  <c r="BY68" i="3"/>
  <c r="BY67" i="3"/>
  <c r="BY66" i="3"/>
  <c r="BY65" i="3"/>
  <c r="BY64" i="3"/>
  <c r="BY63" i="3"/>
  <c r="BY62" i="3"/>
  <c r="BY61" i="3"/>
  <c r="BY60" i="3"/>
  <c r="BY59" i="3"/>
  <c r="BY58" i="3"/>
  <c r="BY57" i="3"/>
  <c r="BY56" i="3"/>
  <c r="BY55" i="3"/>
  <c r="BY54" i="3"/>
  <c r="BY53" i="3"/>
  <c r="BY52" i="3"/>
  <c r="BY51" i="3"/>
  <c r="BY50" i="3"/>
  <c r="BY49" i="3"/>
  <c r="BY48" i="3"/>
  <c r="BY47" i="3"/>
  <c r="BY46" i="3"/>
  <c r="BY45" i="3"/>
  <c r="BY44" i="3"/>
  <c r="BY43" i="3"/>
  <c r="BY42" i="3"/>
  <c r="BY41" i="3"/>
  <c r="BY40" i="3"/>
  <c r="BY39" i="3"/>
  <c r="BY38" i="3"/>
  <c r="BY37" i="3"/>
  <c r="BY36" i="3"/>
  <c r="BY35" i="3"/>
  <c r="BY34" i="3"/>
  <c r="BY33" i="3"/>
  <c r="BY32" i="3"/>
  <c r="BY31" i="3"/>
  <c r="BY30" i="3"/>
  <c r="BY29" i="3"/>
  <c r="BY28" i="3"/>
  <c r="BY27" i="3"/>
  <c r="BY26" i="3"/>
  <c r="BY25" i="3"/>
  <c r="BY24" i="3"/>
  <c r="BY23" i="3"/>
  <c r="BY22" i="3"/>
  <c r="BY21" i="3"/>
  <c r="BY20" i="3"/>
  <c r="BY19" i="3"/>
  <c r="BY18" i="3"/>
  <c r="BY17" i="3"/>
  <c r="BY16" i="3"/>
  <c r="BY15" i="3"/>
  <c r="BY14" i="3"/>
  <c r="BY9" i="3" s="1"/>
  <c r="BY13" i="3"/>
  <c r="BY12" i="3"/>
  <c r="BY11" i="3"/>
  <c r="BY10" i="3"/>
  <c r="BX9" i="3"/>
  <c r="BW9" i="3"/>
  <c r="BV9" i="3"/>
  <c r="BU9" i="3"/>
  <c r="AH36" i="5" l="1"/>
  <c r="BH12" i="3" l="1"/>
  <c r="BH13" i="3"/>
  <c r="BH14" i="3"/>
  <c r="BH1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76" i="3"/>
  <c r="D20" i="5" l="1"/>
  <c r="D18" i="5"/>
  <c r="BR12" i="3" l="1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11" i="3"/>
  <c r="BR10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76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I12" i="3"/>
  <c r="BI13" i="3"/>
  <c r="BI14" i="3"/>
  <c r="BI1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76" i="3"/>
  <c r="BJ11" i="3"/>
  <c r="BK11" i="3"/>
  <c r="BI11" i="3"/>
  <c r="BJ10" i="3"/>
  <c r="BK10" i="3"/>
  <c r="BI10" i="3"/>
  <c r="BH11" i="3"/>
  <c r="BH10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76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76" i="3"/>
  <c r="BE11" i="3"/>
  <c r="BF11" i="3"/>
  <c r="BF10" i="3"/>
  <c r="BE10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76" i="3"/>
  <c r="BD11" i="3"/>
  <c r="BD10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76" i="3"/>
  <c r="BC11" i="3"/>
  <c r="BC10" i="3"/>
  <c r="T12" i="3"/>
  <c r="T13" i="3"/>
  <c r="T17" i="3"/>
  <c r="T18" i="3"/>
  <c r="T19" i="3"/>
  <c r="T20" i="3"/>
  <c r="T21" i="3"/>
  <c r="T22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10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11" i="3"/>
  <c r="R10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11" i="3"/>
  <c r="N10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11" i="3"/>
  <c r="J10" i="3"/>
  <c r="F12" i="3"/>
  <c r="F13" i="3"/>
  <c r="F14" i="3"/>
  <c r="T14" i="3" s="1"/>
  <c r="F15" i="3"/>
  <c r="F16" i="3"/>
  <c r="T16" i="3" s="1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11" i="3"/>
  <c r="F10" i="3"/>
  <c r="T43" i="3" l="1"/>
  <c r="T11" i="3"/>
  <c r="T57" i="3"/>
  <c r="T23" i="3"/>
  <c r="T15" i="3"/>
  <c r="BR9" i="3"/>
  <c r="D22" i="5" s="1"/>
  <c r="BQ9" i="3"/>
  <c r="BP9" i="3"/>
  <c r="BO9" i="3"/>
  <c r="BN9" i="3"/>
  <c r="BK9" i="3"/>
  <c r="BJ9" i="3"/>
  <c r="BI9" i="3"/>
  <c r="BH9" i="3"/>
  <c r="BF9" i="3"/>
  <c r="BE9" i="3"/>
  <c r="BD9" i="3"/>
  <c r="BC9" i="3"/>
  <c r="BB9" i="3"/>
  <c r="BA9" i="3"/>
  <c r="AZ9" i="3"/>
  <c r="AY9" i="3"/>
  <c r="AX9" i="3"/>
  <c r="AW9" i="3"/>
  <c r="AV9" i="3"/>
  <c r="AU9" i="3"/>
  <c r="D15" i="5" s="1"/>
  <c r="AT9" i="3"/>
  <c r="AS9" i="3"/>
  <c r="AR9" i="3"/>
  <c r="AQ9" i="3"/>
  <c r="D19" i="5" s="1"/>
  <c r="AP9" i="3"/>
  <c r="AO9" i="3"/>
  <c r="AN9" i="3"/>
  <c r="AM9" i="3"/>
  <c r="D14" i="5" s="1"/>
  <c r="AL9" i="3"/>
  <c r="AK9" i="3"/>
  <c r="AJ9" i="3"/>
  <c r="AI9" i="3"/>
  <c r="AH9" i="3"/>
  <c r="AG9" i="3"/>
  <c r="AF9" i="3"/>
  <c r="AE9" i="3"/>
  <c r="D13" i="5" s="1"/>
  <c r="AD9" i="3"/>
  <c r="AC9" i="3"/>
  <c r="AB9" i="3"/>
  <c r="AA9" i="3"/>
  <c r="D17" i="5" s="1"/>
  <c r="Z9" i="3"/>
  <c r="Y9" i="3"/>
  <c r="X9" i="3"/>
  <c r="W9" i="3"/>
  <c r="D12" i="5" s="1"/>
  <c r="S9" i="3"/>
  <c r="D9" i="5" s="1"/>
  <c r="R9" i="3"/>
  <c r="D8" i="5" s="1"/>
  <c r="Q9" i="3"/>
  <c r="P9" i="3"/>
  <c r="O9" i="3"/>
  <c r="N9" i="3"/>
  <c r="D7" i="5" s="1"/>
  <c r="M9" i="3"/>
  <c r="L9" i="3"/>
  <c r="K9" i="3"/>
  <c r="J9" i="3"/>
  <c r="D6" i="5" s="1"/>
  <c r="I9" i="3"/>
  <c r="H9" i="3"/>
  <c r="G9" i="3"/>
  <c r="F9" i="3"/>
  <c r="D5" i="5" s="1"/>
  <c r="E9" i="3"/>
  <c r="D9" i="3"/>
  <c r="C9" i="3"/>
  <c r="BF2" i="3"/>
  <c r="D16" i="5" l="1"/>
  <c r="D11" i="5"/>
  <c r="T9" i="3"/>
  <c r="D10" i="5"/>
  <c r="D4" i="5"/>
  <c r="E5" i="5" s="1"/>
  <c r="E15" i="5" l="1"/>
  <c r="E14" i="5"/>
  <c r="E12" i="5"/>
  <c r="E13" i="5"/>
  <c r="E7" i="5"/>
  <c r="E8" i="5"/>
  <c r="E9" i="5"/>
  <c r="E6" i="5"/>
  <c r="E10" i="5"/>
  <c r="E11" i="5" l="1"/>
  <c r="E4" i="5"/>
</calcChain>
</file>

<file path=xl/sharedStrings.xml><?xml version="1.0" encoding="utf-8"?>
<sst xmlns="http://schemas.openxmlformats.org/spreadsheetml/2006/main" count="437" uniqueCount="148">
  <si>
    <t>３.終了件数</t>
    <rPh sb="2" eb="4">
      <t>シュウリョウ</t>
    </rPh>
    <rPh sb="4" eb="6">
      <t>ケンスウ</t>
    </rPh>
    <phoneticPr fontId="4"/>
  </si>
  <si>
    <t>内　容</t>
    <rPh sb="0" eb="3">
      <t>ナイヨウ</t>
    </rPh>
    <phoneticPr fontId="4"/>
  </si>
  <si>
    <t>　　本 事 業 の 利 用 に 関 す る も の</t>
    <rPh sb="2" eb="3">
      <t>ホン</t>
    </rPh>
    <rPh sb="4" eb="7">
      <t>ジギョウ</t>
    </rPh>
    <rPh sb="10" eb="13">
      <t>リヨウ</t>
    </rPh>
    <rPh sb="16" eb="17">
      <t>カン</t>
    </rPh>
    <phoneticPr fontId="4"/>
  </si>
  <si>
    <t>その他</t>
    <rPh sb="0" eb="3">
      <t>ソノタ</t>
    </rPh>
    <phoneticPr fontId="4"/>
  </si>
  <si>
    <t>計</t>
  </si>
  <si>
    <t>対象者</t>
    <rPh sb="0" eb="3">
      <t>タイショウシャ</t>
    </rPh>
    <phoneticPr fontId="10"/>
  </si>
  <si>
    <t>認知症高齢者等</t>
    <rPh sb="6" eb="7">
      <t>トウ</t>
    </rPh>
    <phoneticPr fontId="10"/>
  </si>
  <si>
    <t>知的障害者等　</t>
    <rPh sb="5" eb="6">
      <t>トウ</t>
    </rPh>
    <phoneticPr fontId="10"/>
  </si>
  <si>
    <t>精神障害者等　</t>
    <rPh sb="5" eb="6">
      <t>トウ</t>
    </rPh>
    <phoneticPr fontId="10"/>
  </si>
  <si>
    <t>その他</t>
    <rPh sb="0" eb="3">
      <t>ソノタ</t>
    </rPh>
    <phoneticPr fontId="10"/>
  </si>
  <si>
    <t>計</t>
    <rPh sb="0" eb="1">
      <t>ケイ</t>
    </rPh>
    <phoneticPr fontId="10"/>
  </si>
  <si>
    <t>認知症高齢者等</t>
    <rPh sb="6" eb="7">
      <t>トウ</t>
    </rPh>
    <phoneticPr fontId="4"/>
  </si>
  <si>
    <t>知的障害者等</t>
    <rPh sb="0" eb="2">
      <t>チテキ</t>
    </rPh>
    <rPh sb="5" eb="6">
      <t>トウ</t>
    </rPh>
    <phoneticPr fontId="4"/>
  </si>
  <si>
    <t>精神障害者等</t>
    <rPh sb="0" eb="2">
      <t>セイシン</t>
    </rPh>
    <rPh sb="5" eb="6">
      <t>トウ</t>
    </rPh>
    <phoneticPr fontId="4"/>
  </si>
  <si>
    <t>対象者</t>
    <rPh sb="0" eb="3">
      <t>タイショウシャ</t>
    </rPh>
    <phoneticPr fontId="4"/>
  </si>
  <si>
    <t>事項</t>
    <rPh sb="0" eb="2">
      <t>ジコウ</t>
    </rPh>
    <phoneticPr fontId="4"/>
  </si>
  <si>
    <t>合計</t>
    <rPh sb="0" eb="2">
      <t>ゴウケイ</t>
    </rPh>
    <phoneticPr fontId="4"/>
  </si>
  <si>
    <t>事項</t>
    <rPh sb="0" eb="2">
      <t>ジコウ</t>
    </rPh>
    <phoneticPr fontId="10"/>
  </si>
  <si>
    <t>契約者数</t>
    <rPh sb="0" eb="3">
      <t>ケイヤクシャ</t>
    </rPh>
    <rPh sb="3" eb="4">
      <t>スウ</t>
    </rPh>
    <phoneticPr fontId="10"/>
  </si>
  <si>
    <t>施設</t>
    <rPh sb="0" eb="2">
      <t>シセツ</t>
    </rPh>
    <phoneticPr fontId="4"/>
  </si>
  <si>
    <t>病院</t>
    <rPh sb="0" eb="2">
      <t>ビョウイン</t>
    </rPh>
    <phoneticPr fontId="4"/>
  </si>
  <si>
    <t>ｸﾞﾙｰﾌﾟﾎｰﾑ</t>
    <phoneticPr fontId="4"/>
  </si>
  <si>
    <t>件数合計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</si>
  <si>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</si>
  <si>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</si>
  <si>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</si>
  <si>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</si>
  <si>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</si>
  <si>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</si>
  <si>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</si>
  <si>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</si>
  <si>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</si>
  <si>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</si>
  <si>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</si>
  <si>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</si>
  <si>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</si>
  <si>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</si>
  <si>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</si>
  <si>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</si>
  <si>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</si>
  <si>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</si>
  <si>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</si>
  <si>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</si>
  <si>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静岡県</t>
  </si>
  <si>
    <t>岐阜県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</si>
  <si>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</si>
  <si>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</si>
  <si>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</si>
  <si>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</si>
  <si>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</si>
  <si>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</si>
  <si>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</si>
  <si>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</si>
  <si>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</si>
  <si>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</si>
  <si>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</si>
  <si>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</si>
  <si>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</si>
  <si>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</si>
  <si>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</si>
  <si>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</si>
  <si>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</si>
  <si>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</si>
  <si>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</si>
  <si>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</si>
  <si>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</si>
  <si>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</si>
  <si>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</si>
  <si>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</si>
  <si>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</si>
  <si>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</si>
  <si>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</si>
  <si>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</si>
  <si>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</si>
  <si>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</si>
  <si>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</si>
  <si>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</si>
  <si>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</si>
  <si>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</si>
  <si>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</si>
  <si>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</si>
  <si>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</si>
  <si>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</si>
  <si>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</si>
  <si>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</si>
  <si>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</si>
  <si>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</si>
  <si>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</si>
  <si>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</si>
  <si>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</si>
  <si>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『日常生活自立支援事業』実施状況調査表</t>
    <rPh sb="1" eb="3">
      <t>ニチジョウ</t>
    </rPh>
    <rPh sb="3" eb="5">
      <t>セイカツ</t>
    </rPh>
    <rPh sb="5" eb="7">
      <t>ジリツ</t>
    </rPh>
    <rPh sb="7" eb="9">
      <t>シエン</t>
    </rPh>
    <rPh sb="9" eb="11">
      <t>ジギョウ</t>
    </rPh>
    <rPh sb="12" eb="14">
      <t>ジッシ</t>
    </rPh>
    <rPh sb="14" eb="16">
      <t>ジョウキョウ</t>
    </rPh>
    <rPh sb="16" eb="18">
      <t>チョウサ</t>
    </rPh>
    <rPh sb="18" eb="19">
      <t>ヒョウ</t>
    </rPh>
    <phoneticPr fontId="4"/>
  </si>
  <si>
    <t>１．相談援助件数（問い合わせ・相談援助件数）</t>
    <rPh sb="2" eb="8">
      <t>ソウダンエンジョケンスウ</t>
    </rPh>
    <rPh sb="9" eb="12">
      <t>トイア</t>
    </rPh>
    <rPh sb="15" eb="21">
      <t>ソウダンエンジョケンスウ</t>
    </rPh>
    <phoneticPr fontId="4"/>
  </si>
  <si>
    <t>２. 契約締結件数</t>
    <rPh sb="5" eb="7">
      <t>テイケツ</t>
    </rPh>
    <phoneticPr fontId="10"/>
  </si>
  <si>
    <t>うち生活保護</t>
    <rPh sb="2" eb="4">
      <t>セイカツ</t>
    </rPh>
    <rPh sb="4" eb="6">
      <t>ホゴ</t>
    </rPh>
    <phoneticPr fontId="10"/>
  </si>
  <si>
    <t>うち契約時自宅外</t>
    <rPh sb="2" eb="4">
      <t>ケイヤク</t>
    </rPh>
    <rPh sb="4" eb="5">
      <t>ジ</t>
    </rPh>
    <rPh sb="5" eb="8">
      <t>ジタクガイ</t>
    </rPh>
    <phoneticPr fontId="4"/>
  </si>
  <si>
    <t>計　　</t>
    <rPh sb="0" eb="1">
      <t>ケイ</t>
    </rPh>
    <phoneticPr fontId="10"/>
  </si>
  <si>
    <t>うち生活保護</t>
    <phoneticPr fontId="3"/>
  </si>
  <si>
    <r>
      <t xml:space="preserve">ａ．問合せ件数
</t>
    </r>
    <r>
      <rPr>
        <sz val="8"/>
        <rFont val="ＭＳ ゴシック"/>
        <family val="3"/>
        <charset val="128"/>
      </rPr>
      <t>（制度、事業について）</t>
    </r>
    <rPh sb="2" eb="3">
      <t>ト</t>
    </rPh>
    <rPh sb="3" eb="4">
      <t>ア</t>
    </rPh>
    <rPh sb="5" eb="7">
      <t>ケンスウ</t>
    </rPh>
    <rPh sb="9" eb="11">
      <t>セイド</t>
    </rPh>
    <rPh sb="12" eb="14">
      <t>ジギョウ</t>
    </rPh>
    <phoneticPr fontId="4"/>
  </si>
  <si>
    <r>
      <t xml:space="preserve">ｂ．初回相談件数
</t>
    </r>
    <r>
      <rPr>
        <sz val="8"/>
        <rFont val="ＭＳ ゴシック"/>
        <family val="3"/>
        <charset val="128"/>
      </rPr>
      <t>（初回相談受付）</t>
    </r>
    <rPh sb="2" eb="4">
      <t>ショカイ</t>
    </rPh>
    <rPh sb="4" eb="6">
      <t>ソウダン</t>
    </rPh>
    <rPh sb="6" eb="8">
      <t>ケンスウ</t>
    </rPh>
    <rPh sb="10" eb="12">
      <t>ショカイ</t>
    </rPh>
    <rPh sb="12" eb="14">
      <t>ソウダン</t>
    </rPh>
    <rPh sb="14" eb="16">
      <t>ウケツケ</t>
    </rPh>
    <phoneticPr fontId="4"/>
  </si>
  <si>
    <r>
      <t xml:space="preserve">ｃ．相談援助件数
</t>
    </r>
    <r>
      <rPr>
        <sz val="8"/>
        <rFont val="ＭＳ ゴシック"/>
        <family val="3"/>
        <charset val="128"/>
      </rPr>
      <t>（ａｂ以外）</t>
    </r>
    <rPh sb="2" eb="4">
      <t>ソウダン</t>
    </rPh>
    <rPh sb="4" eb="6">
      <t>エンジョ</t>
    </rPh>
    <rPh sb="6" eb="8">
      <t>ケンスウ</t>
    </rPh>
    <rPh sb="12" eb="14">
      <t>イガイ</t>
    </rPh>
    <phoneticPr fontId="4"/>
  </si>
  <si>
    <t>『日常生活自立支援事業』実施状況</t>
    <rPh sb="1" eb="3">
      <t>ニチジョウ</t>
    </rPh>
    <rPh sb="3" eb="5">
      <t>セイカツ</t>
    </rPh>
    <rPh sb="5" eb="7">
      <t>ジリツ</t>
    </rPh>
    <rPh sb="7" eb="9">
      <t>シエン</t>
    </rPh>
    <phoneticPr fontId="4"/>
  </si>
  <si>
    <t>R6年度累計</t>
    <rPh sb="2" eb="4">
      <t>ネンド</t>
    </rPh>
    <rPh sb="4" eb="6">
      <t>ルイケイ</t>
    </rPh>
    <phoneticPr fontId="4"/>
  </si>
  <si>
    <t>問合せ・相談件数</t>
    <rPh sb="0" eb="2">
      <t>トイアワ</t>
    </rPh>
    <rPh sb="4" eb="6">
      <t>ソウダン</t>
    </rPh>
    <rPh sb="6" eb="8">
      <t>ケンスウ</t>
    </rPh>
    <phoneticPr fontId="4"/>
  </si>
  <si>
    <t>認知症高齢者等</t>
    <rPh sb="0" eb="2">
      <t>ニンチ</t>
    </rPh>
    <rPh sb="2" eb="3">
      <t>ショウ</t>
    </rPh>
    <rPh sb="3" eb="6">
      <t>コウレイシャ</t>
    </rPh>
    <rPh sb="6" eb="7">
      <t>トウ</t>
    </rPh>
    <phoneticPr fontId="4"/>
  </si>
  <si>
    <t>知的障害者等</t>
    <rPh sb="0" eb="2">
      <t>チテキ</t>
    </rPh>
    <rPh sb="2" eb="4">
      <t>ショウガイ</t>
    </rPh>
    <rPh sb="4" eb="5">
      <t>シャ</t>
    </rPh>
    <rPh sb="5" eb="6">
      <t>トウ</t>
    </rPh>
    <phoneticPr fontId="4"/>
  </si>
  <si>
    <t>精神障害者等</t>
    <rPh sb="0" eb="2">
      <t>セイシン</t>
    </rPh>
    <rPh sb="2" eb="4">
      <t>ショウガイ</t>
    </rPh>
    <rPh sb="4" eb="5">
      <t>シャ</t>
    </rPh>
    <rPh sb="5" eb="6">
      <t>トウ</t>
    </rPh>
    <phoneticPr fontId="4"/>
  </si>
  <si>
    <t>不明</t>
    <rPh sb="0" eb="2">
      <t>フメイ</t>
    </rPh>
    <phoneticPr fontId="4"/>
  </si>
  <si>
    <t>その他</t>
    <rPh sb="2" eb="3">
      <t>タ</t>
    </rPh>
    <phoneticPr fontId="4"/>
  </si>
  <si>
    <t>(再掲)初回相談件数</t>
    <rPh sb="1" eb="3">
      <t>サイケイ</t>
    </rPh>
    <rPh sb="4" eb="6">
      <t>ショカイ</t>
    </rPh>
    <rPh sb="6" eb="8">
      <t>ソウダン</t>
    </rPh>
    <rPh sb="8" eb="10">
      <t>ケンスウ</t>
    </rPh>
    <phoneticPr fontId="4"/>
  </si>
  <si>
    <t>新規契約締結件数</t>
    <rPh sb="0" eb="2">
      <t>シンキ</t>
    </rPh>
    <rPh sb="2" eb="4">
      <t>ケイヤク</t>
    </rPh>
    <rPh sb="4" eb="6">
      <t>テイケツ</t>
    </rPh>
    <rPh sb="6" eb="8">
      <t>ケンスウ</t>
    </rPh>
    <phoneticPr fontId="4"/>
  </si>
  <si>
    <t>認知症高齢者等</t>
    <rPh sb="3" eb="6">
      <t>コウレイシャ</t>
    </rPh>
    <rPh sb="6" eb="7">
      <t>トウ</t>
    </rPh>
    <phoneticPr fontId="4"/>
  </si>
  <si>
    <t>(再掲)生活保護受給者</t>
    <rPh sb="1" eb="3">
      <t>サイケイ</t>
    </rPh>
    <rPh sb="4" eb="6">
      <t>セイカツ</t>
    </rPh>
    <rPh sb="6" eb="8">
      <t>ホゴ</t>
    </rPh>
    <rPh sb="8" eb="10">
      <t>ジュキュウ</t>
    </rPh>
    <rPh sb="10" eb="11">
      <t>シャ</t>
    </rPh>
    <phoneticPr fontId="4"/>
  </si>
  <si>
    <t>生活保護受給者（再掲）の内訳</t>
    <rPh sb="0" eb="2">
      <t>セイカツ</t>
    </rPh>
    <rPh sb="2" eb="4">
      <t>ホゴ</t>
    </rPh>
    <rPh sb="4" eb="7">
      <t>ジュキュウシャ</t>
    </rPh>
    <rPh sb="8" eb="10">
      <t>サイケイ</t>
    </rPh>
    <rPh sb="12" eb="14">
      <t>ウチワケ</t>
    </rPh>
    <phoneticPr fontId="4"/>
  </si>
  <si>
    <t>終了件数</t>
    <rPh sb="0" eb="2">
      <t>シュウリョウ</t>
    </rPh>
    <rPh sb="2" eb="4">
      <t>ケンスウ</t>
    </rPh>
    <phoneticPr fontId="4"/>
  </si>
  <si>
    <t>基幹的社協数</t>
    <rPh sb="0" eb="2">
      <t>キカン</t>
    </rPh>
    <rPh sb="2" eb="3">
      <t>テキ</t>
    </rPh>
    <rPh sb="3" eb="5">
      <t>シキ</t>
    </rPh>
    <rPh sb="5" eb="6">
      <t>スウ</t>
    </rPh>
    <phoneticPr fontId="4"/>
  </si>
  <si>
    <t>専門員数</t>
    <rPh sb="0" eb="2">
      <t>センモン</t>
    </rPh>
    <rPh sb="2" eb="3">
      <t>イン</t>
    </rPh>
    <rPh sb="3" eb="4">
      <t>スウ</t>
    </rPh>
    <phoneticPr fontId="4"/>
  </si>
  <si>
    <t>生活支援員数</t>
    <rPh sb="0" eb="2">
      <t>セイカツ</t>
    </rPh>
    <rPh sb="2" eb="4">
      <t>シエン</t>
    </rPh>
    <rPh sb="4" eb="5">
      <t>イン</t>
    </rPh>
    <rPh sb="5" eb="6">
      <t>スウ</t>
    </rPh>
    <phoneticPr fontId="4"/>
  </si>
  <si>
    <t>Ｈ13</t>
    <phoneticPr fontId="4"/>
  </si>
  <si>
    <t>Ｈ14</t>
  </si>
  <si>
    <t>Ｈ15</t>
  </si>
  <si>
    <t>Ｈ16</t>
  </si>
  <si>
    <t>Ｈ17</t>
  </si>
  <si>
    <t>Ｈ18</t>
  </si>
  <si>
    <t>Ｈ19</t>
  </si>
  <si>
    <t>Ｈ20</t>
  </si>
  <si>
    <t>Ｈ21</t>
  </si>
  <si>
    <t>Ｈ22</t>
  </si>
  <si>
    <t>Ｈ23</t>
  </si>
  <si>
    <t>Ｈ24</t>
  </si>
  <si>
    <t>Ｈ25</t>
  </si>
  <si>
    <t>Ｈ26</t>
  </si>
  <si>
    <t>Ｈ27</t>
  </si>
  <si>
    <t>Ｈ28</t>
  </si>
  <si>
    <t>Ｈ29</t>
  </si>
  <si>
    <t>Ｈ30</t>
  </si>
  <si>
    <t>R1</t>
    <phoneticPr fontId="4"/>
  </si>
  <si>
    <t xml:space="preserve">R2 </t>
    <phoneticPr fontId="4"/>
  </si>
  <si>
    <t>R3</t>
  </si>
  <si>
    <t>R4</t>
  </si>
  <si>
    <t>R5</t>
  </si>
  <si>
    <t>R6</t>
    <phoneticPr fontId="3"/>
  </si>
  <si>
    <t>契約増加人数</t>
    <rPh sb="0" eb="2">
      <t>ケイヤク</t>
    </rPh>
    <rPh sb="2" eb="4">
      <t>ゾウカ</t>
    </rPh>
    <rPh sb="4" eb="6">
      <t>ニンズウ</t>
    </rPh>
    <phoneticPr fontId="4"/>
  </si>
  <si>
    <t>｢年度末時点の実利用者数（契約件数）｣の年次推移</t>
    <rPh sb="1" eb="4">
      <t>ネンドマツ</t>
    </rPh>
    <rPh sb="4" eb="6">
      <t>ジテン</t>
    </rPh>
    <rPh sb="7" eb="8">
      <t>ミ</t>
    </rPh>
    <rPh sb="8" eb="10">
      <t>リヨウ</t>
    </rPh>
    <rPh sb="10" eb="11">
      <t>シャ</t>
    </rPh>
    <rPh sb="11" eb="12">
      <t>スウ</t>
    </rPh>
    <rPh sb="13" eb="15">
      <t>ケイヤク</t>
    </rPh>
    <rPh sb="15" eb="17">
      <t>ケンスウ</t>
    </rPh>
    <rPh sb="20" eb="22">
      <t>ネンジ</t>
    </rPh>
    <rPh sb="22" eb="24">
      <t>スイイ</t>
    </rPh>
    <phoneticPr fontId="4"/>
  </si>
  <si>
    <t>現在の契約件数※3月末</t>
    <rPh sb="0" eb="2">
      <t>ゲンザイ</t>
    </rPh>
    <rPh sb="3" eb="5">
      <t>ケイヤク</t>
    </rPh>
    <rPh sb="5" eb="7">
      <t>ケンスウ</t>
    </rPh>
    <rPh sb="9" eb="10">
      <t>ガツ</t>
    </rPh>
    <rPh sb="10" eb="11">
      <t>マツ</t>
    </rPh>
    <phoneticPr fontId="4"/>
  </si>
  <si>
    <t>令和6年4月～令和7年3月（令和6年度累計　3月末時点）</t>
    <rPh sb="0" eb="1">
      <t>レイ</t>
    </rPh>
    <rPh sb="1" eb="2">
      <t>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レイワ</t>
    </rPh>
    <rPh sb="17" eb="19">
      <t>ネンド</t>
    </rPh>
    <rPh sb="19" eb="21">
      <t>ルイケイ</t>
    </rPh>
    <rPh sb="23" eb="25">
      <t>ガツマツ</t>
    </rPh>
    <rPh sb="25" eb="27">
      <t>ジテン</t>
    </rPh>
    <phoneticPr fontId="4"/>
  </si>
  <si>
    <t>参考：R5年度累計</t>
    <rPh sb="0" eb="2">
      <t>サンコウ</t>
    </rPh>
    <rPh sb="5" eb="7">
      <t>ネンド</t>
    </rPh>
    <rPh sb="7" eb="9">
      <t>ルイケイ</t>
    </rPh>
    <phoneticPr fontId="4"/>
  </si>
  <si>
    <t>不 明・その他</t>
    <rPh sb="0" eb="1">
      <t>フ</t>
    </rPh>
    <rPh sb="2" eb="3">
      <t>アキラ</t>
    </rPh>
    <rPh sb="6" eb="7">
      <t>タ</t>
    </rPh>
    <phoneticPr fontId="4"/>
  </si>
  <si>
    <t>４．現在の実利用人数</t>
    <rPh sb="2" eb="4">
      <t>ゲンザイ</t>
    </rPh>
    <rPh sb="5" eb="7">
      <t>ジツリ</t>
    </rPh>
    <rPh sb="7" eb="8">
      <t>ヨウ</t>
    </rPh>
    <rPh sb="8" eb="10">
      <t>ニンズウ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</si>
</sst>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%"/>
    <numFmt numFmtId="177" formatCode="\(0,000\)"/>
    <numFmt numFmtId="178" formatCode="\(0.0%\)"/>
    <numFmt numFmtId="179" formatCode="#,##0_);[Red]\(#,##0\)"/>
  </numFmts>
  <fonts count="3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5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b/>
      <sz val="13"/>
      <name val="ＭＳ ゴシック"/>
      <family val="3"/>
      <charset val="128"/>
    </font>
    <font>
      <sz val="15"/>
      <name val="ＭＳ 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i/>
      <sz val="13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Calibri"/>
      <family val="3"/>
      <charset val="128"/>
    </font>
    <font>
      <sz val="12"/>
      <color rgb="FFFF0000"/>
      <name val="ＭＳ 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</cellStyleXfs>
  <cellXfs count="401">
    <xf numFmtId="0" fontId="0" fillId="0" borderId="0" xfId="0">
      <alignment vertical="center"/>
    </xf>
    <xf numFmtId="0" fontId="9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38" fontId="15" fillId="0" borderId="0" xfId="3" applyFont="1" applyFill="1" applyAlignment="1" applyProtection="1">
      <alignment horizontal="center"/>
      <protection locked="0"/>
    </xf>
    <xf numFmtId="38" fontId="5" fillId="0" borderId="0" xfId="3" applyFont="1" applyFill="1" applyAlignment="1" applyProtection="1">
      <alignment horizontal="center"/>
      <protection locked="0"/>
    </xf>
    <xf numFmtId="38" fontId="5" fillId="0" borderId="0" xfId="3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38" fontId="5" fillId="0" borderId="0" xfId="3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38" fontId="11" fillId="0" borderId="0" xfId="1" applyFont="1" applyFill="1" applyAlignment="1" applyProtection="1">
      <alignment horizontal="center"/>
      <protection locked="0"/>
    </xf>
    <xf numFmtId="38" fontId="5" fillId="0" borderId="0" xfId="1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38" fontId="6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38" fontId="5" fillId="8" borderId="20" xfId="1" applyFont="1" applyFill="1" applyBorder="1" applyAlignment="1" applyProtection="1">
      <alignment horizontal="center" vertical="top"/>
      <protection locked="0"/>
    </xf>
    <xf numFmtId="38" fontId="5" fillId="8" borderId="96" xfId="1" applyFont="1" applyFill="1" applyBorder="1" applyAlignment="1" applyProtection="1">
      <alignment horizontal="center" vertical="top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38" fontId="5" fillId="0" borderId="28" xfId="1" applyFont="1" applyFill="1" applyBorder="1" applyAlignment="1" applyProtection="1">
      <alignment horizontal="center" vertical="center" wrapText="1"/>
      <protection locked="0"/>
    </xf>
    <xf numFmtId="38" fontId="5" fillId="0" borderId="29" xfId="1" applyFont="1" applyFill="1" applyBorder="1" applyAlignment="1" applyProtection="1">
      <alignment horizontal="center" vertical="center" wrapText="1"/>
      <protection locked="0"/>
    </xf>
    <xf numFmtId="38" fontId="6" fillId="8" borderId="30" xfId="1" applyFont="1" applyFill="1" applyBorder="1" applyAlignment="1" applyProtection="1">
      <alignment horizontal="center" vertical="top" wrapText="1"/>
      <protection locked="0"/>
    </xf>
    <xf numFmtId="38" fontId="5" fillId="0" borderId="31" xfId="1" applyFont="1" applyFill="1" applyBorder="1" applyAlignment="1" applyProtection="1">
      <alignment horizontal="center" vertical="center" wrapText="1"/>
      <protection locked="0"/>
    </xf>
    <xf numFmtId="38" fontId="5" fillId="0" borderId="32" xfId="1" applyFont="1" applyFill="1" applyBorder="1" applyAlignment="1" applyProtection="1">
      <alignment horizontal="center" vertical="center" wrapText="1"/>
      <protection locked="0"/>
    </xf>
    <xf numFmtId="38" fontId="5" fillId="0" borderId="12" xfId="1" applyFont="1" applyFill="1" applyBorder="1" applyAlignment="1" applyProtection="1">
      <alignment horizontal="center" vertical="center" wrapText="1"/>
      <protection locked="0"/>
    </xf>
    <xf numFmtId="38" fontId="5" fillId="0" borderId="10" xfId="1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protection locked="0"/>
    </xf>
    <xf numFmtId="0" fontId="11" fillId="2" borderId="35" xfId="0" applyFont="1" applyFill="1" applyBorder="1" applyAlignment="1" applyProtection="1">
      <alignment horizontal="distributed" vertical="center"/>
      <protection locked="0"/>
    </xf>
    <xf numFmtId="0" fontId="20" fillId="0" borderId="19" xfId="0" applyFont="1" applyBorder="1" applyAlignment="1" applyProtection="1">
      <protection locked="0"/>
    </xf>
    <xf numFmtId="41" fontId="11" fillId="2" borderId="41" xfId="0" applyNumberFormat="1" applyFont="1" applyFill="1" applyBorder="1" applyAlignment="1" applyProtection="1">
      <alignment horizontal="center" vertical="center"/>
      <protection locked="0"/>
    </xf>
    <xf numFmtId="41" fontId="11" fillId="0" borderId="10" xfId="1" applyNumberFormat="1" applyFont="1" applyFill="1" applyBorder="1" applyAlignment="1" applyProtection="1">
      <alignment horizontal="center"/>
      <protection locked="0"/>
    </xf>
    <xf numFmtId="41" fontId="11" fillId="7" borderId="40" xfId="1" applyNumberFormat="1" applyFont="1" applyFill="1" applyBorder="1" applyAlignment="1" applyProtection="1">
      <alignment horizontal="center"/>
      <protection locked="0"/>
    </xf>
    <xf numFmtId="0" fontId="11" fillId="2" borderId="39" xfId="0" applyFont="1" applyFill="1" applyBorder="1" applyAlignment="1" applyProtection="1">
      <alignment horizontal="distributed" vertical="center"/>
      <protection locked="0"/>
    </xf>
    <xf numFmtId="38" fontId="6" fillId="2" borderId="28" xfId="1" applyFont="1" applyFill="1" applyBorder="1" applyAlignment="1" applyProtection="1">
      <alignment horizontal="center" vertical="center" wrapText="1"/>
    </xf>
    <xf numFmtId="38" fontId="6" fillId="2" borderId="23" xfId="1" applyFont="1" applyFill="1" applyBorder="1" applyAlignment="1" applyProtection="1">
      <alignment horizontal="center" vertical="center" wrapText="1"/>
    </xf>
    <xf numFmtId="38" fontId="6" fillId="2" borderId="34" xfId="1" applyFont="1" applyFill="1" applyBorder="1" applyAlignment="1" applyProtection="1">
      <alignment horizontal="center" vertical="center" wrapText="1"/>
    </xf>
    <xf numFmtId="41" fontId="11" fillId="2" borderId="41" xfId="1" applyNumberFormat="1" applyFont="1" applyFill="1" applyBorder="1" applyAlignment="1" applyProtection="1">
      <alignment horizontal="center"/>
    </xf>
    <xf numFmtId="41" fontId="11" fillId="2" borderId="40" xfId="1" applyNumberFormat="1" applyFont="1" applyFill="1" applyBorder="1" applyAlignment="1" applyProtection="1">
      <alignment horizontal="center"/>
    </xf>
    <xf numFmtId="41" fontId="11" fillId="2" borderId="42" xfId="1" applyNumberFormat="1" applyFont="1" applyFill="1" applyBorder="1" applyAlignment="1" applyProtection="1">
      <alignment horizontal="center"/>
    </xf>
    <xf numFmtId="38" fontId="6" fillId="7" borderId="12" xfId="1" applyFont="1" applyFill="1" applyBorder="1" applyAlignment="1" applyProtection="1">
      <alignment horizontal="center" vertical="center" wrapText="1"/>
    </xf>
    <xf numFmtId="38" fontId="6" fillId="7" borderId="22" xfId="1" applyFont="1" applyFill="1" applyBorder="1" applyAlignment="1" applyProtection="1">
      <alignment horizontal="center" vertical="center" wrapText="1"/>
    </xf>
    <xf numFmtId="38" fontId="6" fillId="7" borderId="32" xfId="1" applyFont="1" applyFill="1" applyBorder="1" applyAlignment="1" applyProtection="1">
      <alignment horizontal="center" vertical="center" wrapText="1"/>
    </xf>
    <xf numFmtId="41" fontId="11" fillId="7" borderId="41" xfId="1" applyNumberFormat="1" applyFont="1" applyFill="1" applyBorder="1" applyAlignment="1" applyProtection="1">
      <alignment horizontal="center"/>
    </xf>
    <xf numFmtId="41" fontId="11" fillId="7" borderId="40" xfId="1" applyNumberFormat="1" applyFont="1" applyFill="1" applyBorder="1" applyAlignment="1" applyProtection="1">
      <alignment horizontal="center"/>
    </xf>
    <xf numFmtId="41" fontId="11" fillId="2" borderId="43" xfId="1" applyNumberFormat="1" applyFont="1" applyFill="1" applyBorder="1" applyAlignment="1" applyProtection="1">
      <alignment horizontal="center"/>
    </xf>
    <xf numFmtId="41" fontId="11" fillId="2" borderId="87" xfId="1" applyNumberFormat="1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protection locked="0"/>
    </xf>
    <xf numFmtId="38" fontId="5" fillId="0" borderId="0" xfId="1" applyFont="1" applyFill="1" applyAlignment="1" applyProtection="1">
      <alignment horizontal="center"/>
      <protection locked="0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38" fontId="5" fillId="0" borderId="23" xfId="1" applyFont="1" applyFill="1" applyBorder="1" applyAlignment="1" applyProtection="1">
      <alignment horizontal="center" vertical="center" wrapText="1"/>
      <protection locked="0"/>
    </xf>
    <xf numFmtId="38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2" applyFont="1" applyProtection="1"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0" applyFont="1" applyProtection="1">
      <alignment vertical="center"/>
      <protection locked="0"/>
    </xf>
    <xf numFmtId="41" fontId="5" fillId="0" borderId="0" xfId="2" applyNumberFormat="1" applyFont="1" applyAlignment="1" applyProtection="1">
      <alignment horizontal="right" vertical="center"/>
      <protection locked="0"/>
    </xf>
    <xf numFmtId="0" fontId="13" fillId="0" borderId="0" xfId="2" applyFont="1" applyProtection="1"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24" xfId="0" applyFont="1" applyBorder="1" applyProtection="1">
      <alignment vertical="center"/>
      <protection locked="0"/>
    </xf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41" fontId="11" fillId="2" borderId="36" xfId="0" applyNumberFormat="1" applyFont="1" applyFill="1" applyBorder="1" applyProtection="1">
      <alignment vertical="center"/>
      <protection locked="0"/>
    </xf>
    <xf numFmtId="41" fontId="11" fillId="7" borderId="37" xfId="0" applyNumberFormat="1" applyFont="1" applyFill="1" applyBorder="1">
      <alignment vertical="center"/>
    </xf>
    <xf numFmtId="41" fontId="11" fillId="7" borderId="35" xfId="0" applyNumberFormat="1" applyFont="1" applyFill="1" applyBorder="1">
      <alignment vertical="center"/>
    </xf>
    <xf numFmtId="41" fontId="11" fillId="2" borderId="38" xfId="0" applyNumberFormat="1" applyFont="1" applyFill="1" applyBorder="1">
      <alignment vertical="center"/>
    </xf>
    <xf numFmtId="0" fontId="5" fillId="0" borderId="19" xfId="4" applyFont="1" applyBorder="1" applyAlignment="1" applyProtection="1">
      <alignment horizontal="distributed" vertical="center"/>
      <protection locked="0"/>
    </xf>
    <xf numFmtId="41" fontId="6" fillId="7" borderId="47" xfId="0" applyNumberFormat="1" applyFont="1" applyFill="1" applyBorder="1" applyAlignment="1"/>
    <xf numFmtId="41" fontId="2" fillId="2" borderId="50" xfId="0" applyNumberFormat="1" applyFont="1" applyFill="1" applyBorder="1">
      <alignment vertical="center"/>
    </xf>
    <xf numFmtId="0" fontId="5" fillId="0" borderId="33" xfId="2" applyFont="1" applyBorder="1" applyAlignment="1" applyProtection="1">
      <alignment horizontal="distributed" vertical="center"/>
      <protection locked="0"/>
    </xf>
    <xf numFmtId="41" fontId="6" fillId="7" borderId="45" xfId="1" applyNumberFormat="1" applyFont="1" applyFill="1" applyBorder="1" applyAlignment="1" applyProtection="1">
      <alignment horizontal="center"/>
      <protection locked="0"/>
    </xf>
    <xf numFmtId="41" fontId="5" fillId="0" borderId="45" xfId="1" applyNumberFormat="1" applyFont="1" applyFill="1" applyBorder="1" applyAlignment="1" applyProtection="1">
      <alignment horizontal="center"/>
      <protection locked="0"/>
    </xf>
    <xf numFmtId="41" fontId="5" fillId="0" borderId="47" xfId="1" applyNumberFormat="1" applyFont="1" applyFill="1" applyBorder="1" applyAlignment="1" applyProtection="1">
      <alignment horizontal="center"/>
      <protection locked="0"/>
    </xf>
    <xf numFmtId="41" fontId="5" fillId="0" borderId="44" xfId="1" applyNumberFormat="1" applyFont="1" applyFill="1" applyBorder="1" applyAlignment="1" applyProtection="1">
      <alignment horizontal="center"/>
      <protection locked="0"/>
    </xf>
    <xf numFmtId="41" fontId="6" fillId="7" borderId="49" xfId="1" applyNumberFormat="1" applyFont="1" applyFill="1" applyBorder="1" applyAlignment="1" applyProtection="1">
      <alignment horizontal="center"/>
      <protection locked="0"/>
    </xf>
    <xf numFmtId="41" fontId="6" fillId="2" borderId="19" xfId="1" applyNumberFormat="1" applyFont="1" applyFill="1" applyBorder="1" applyAlignment="1" applyProtection="1">
      <alignment horizontal="center"/>
    </xf>
    <xf numFmtId="41" fontId="6" fillId="2" borderId="101" xfId="1" applyNumberFormat="1" applyFont="1" applyFill="1" applyBorder="1" applyAlignment="1" applyProtection="1">
      <alignment horizontal="center"/>
    </xf>
    <xf numFmtId="41" fontId="6" fillId="0" borderId="10" xfId="1" applyNumberFormat="1" applyFont="1" applyFill="1" applyBorder="1" applyAlignment="1" applyProtection="1">
      <alignment horizontal="center"/>
      <protection locked="0"/>
    </xf>
    <xf numFmtId="41" fontId="6" fillId="7" borderId="79" xfId="1" applyNumberFormat="1" applyFont="1" applyFill="1" applyBorder="1" applyAlignment="1" applyProtection="1">
      <alignment horizontal="center"/>
    </xf>
    <xf numFmtId="41" fontId="6" fillId="7" borderId="80" xfId="1" applyNumberFormat="1" applyFont="1" applyFill="1" applyBorder="1" applyAlignment="1" applyProtection="1">
      <alignment horizontal="center"/>
    </xf>
    <xf numFmtId="41" fontId="6" fillId="7" borderId="81" xfId="1" applyNumberFormat="1" applyFont="1" applyFill="1" applyBorder="1" applyAlignment="1" applyProtection="1">
      <alignment horizontal="center"/>
    </xf>
    <xf numFmtId="0" fontId="5" fillId="0" borderId="51" xfId="5" applyFont="1" applyBorder="1" applyAlignment="1" applyProtection="1">
      <alignment horizontal="distributed" vertical="center"/>
      <protection locked="0"/>
    </xf>
    <xf numFmtId="41" fontId="5" fillId="0" borderId="79" xfId="1" applyNumberFormat="1" applyFont="1" applyFill="1" applyBorder="1" applyAlignment="1" applyProtection="1">
      <alignment horizontal="center"/>
      <protection locked="0"/>
    </xf>
    <xf numFmtId="41" fontId="11" fillId="2" borderId="85" xfId="0" applyNumberFormat="1" applyFont="1" applyFill="1" applyBorder="1" applyAlignment="1"/>
    <xf numFmtId="0" fontId="5" fillId="0" borderId="56" xfId="4" applyFont="1" applyBorder="1" applyAlignment="1" applyProtection="1">
      <alignment horizontal="distributed" vertical="center"/>
      <protection locked="0"/>
    </xf>
    <xf numFmtId="41" fontId="6" fillId="7" borderId="59" xfId="0" applyNumberFormat="1" applyFont="1" applyFill="1" applyBorder="1" applyAlignment="1"/>
    <xf numFmtId="41" fontId="2" fillId="2" borderId="61" xfId="0" applyNumberFormat="1" applyFont="1" applyFill="1" applyBorder="1">
      <alignment vertical="center"/>
    </xf>
    <xf numFmtId="0" fontId="5" fillId="0" borderId="53" xfId="4" applyFont="1" applyBorder="1" applyAlignment="1" applyProtection="1">
      <alignment horizontal="distributed" vertical="center"/>
      <protection locked="0"/>
    </xf>
    <xf numFmtId="41" fontId="6" fillId="7" borderId="52" xfId="1" applyNumberFormat="1" applyFont="1" applyFill="1" applyBorder="1" applyAlignment="1" applyProtection="1">
      <alignment horizontal="center"/>
      <protection locked="0"/>
    </xf>
    <xf numFmtId="41" fontId="5" fillId="0" borderId="52" xfId="1" applyNumberFormat="1" applyFont="1" applyFill="1" applyBorder="1" applyAlignment="1" applyProtection="1">
      <alignment horizontal="center"/>
      <protection locked="0"/>
    </xf>
    <xf numFmtId="41" fontId="5" fillId="0" borderId="59" xfId="1" applyNumberFormat="1" applyFont="1" applyFill="1" applyBorder="1" applyAlignment="1" applyProtection="1">
      <alignment horizontal="center"/>
      <protection locked="0"/>
    </xf>
    <xf numFmtId="41" fontId="5" fillId="0" borderId="57" xfId="1" applyNumberFormat="1" applyFont="1" applyFill="1" applyBorder="1" applyAlignment="1" applyProtection="1">
      <alignment horizontal="center"/>
      <protection locked="0"/>
    </xf>
    <xf numFmtId="41" fontId="6" fillId="7" borderId="53" xfId="1" applyNumberFormat="1" applyFont="1" applyFill="1" applyBorder="1" applyAlignment="1" applyProtection="1">
      <alignment horizontal="center"/>
      <protection locked="0"/>
    </xf>
    <xf numFmtId="41" fontId="6" fillId="2" borderId="102" xfId="1" applyNumberFormat="1" applyFont="1" applyFill="1" applyBorder="1" applyAlignment="1" applyProtection="1">
      <alignment horizontal="center"/>
    </xf>
    <xf numFmtId="41" fontId="6" fillId="2" borderId="83" xfId="1" applyNumberFormat="1" applyFont="1" applyFill="1" applyBorder="1" applyAlignment="1" applyProtection="1">
      <alignment horizontal="center"/>
    </xf>
    <xf numFmtId="41" fontId="6" fillId="7" borderId="82" xfId="1" applyNumberFormat="1" applyFont="1" applyFill="1" applyBorder="1" applyAlignment="1" applyProtection="1">
      <alignment horizontal="center"/>
    </xf>
    <xf numFmtId="41" fontId="5" fillId="7" borderId="83" xfId="1" applyNumberFormat="1" applyFont="1" applyFill="1" applyBorder="1" applyAlignment="1" applyProtection="1">
      <alignment horizontal="center"/>
    </xf>
    <xf numFmtId="41" fontId="5" fillId="7" borderId="84" xfId="1" applyNumberFormat="1" applyFont="1" applyFill="1" applyBorder="1" applyAlignment="1" applyProtection="1">
      <alignment horizontal="center"/>
    </xf>
    <xf numFmtId="41" fontId="11" fillId="2" borderId="61" xfId="0" applyNumberFormat="1" applyFont="1" applyFill="1" applyBorder="1" applyAlignment="1"/>
    <xf numFmtId="0" fontId="5" fillId="0" borderId="53" xfId="2" applyFont="1" applyBorder="1" applyAlignment="1" applyProtection="1">
      <alignment horizontal="distributed" vertical="center"/>
      <protection locked="0"/>
    </xf>
    <xf numFmtId="0" fontId="5" fillId="0" borderId="63" xfId="4" applyFont="1" applyBorder="1" applyAlignment="1" applyProtection="1">
      <alignment horizontal="distributed" vertical="center"/>
      <protection locked="0"/>
    </xf>
    <xf numFmtId="0" fontId="5" fillId="0" borderId="53" xfId="5" applyFont="1" applyBorder="1" applyAlignment="1" applyProtection="1">
      <alignment horizontal="distributed" vertical="center"/>
      <protection locked="0"/>
    </xf>
    <xf numFmtId="0" fontId="14" fillId="0" borderId="0" xfId="0" applyFont="1" applyAlignment="1" applyProtection="1">
      <protection locked="0"/>
    </xf>
    <xf numFmtId="0" fontId="5" fillId="0" borderId="65" xfId="4" applyFont="1" applyBorder="1" applyAlignment="1" applyProtection="1">
      <alignment horizontal="distributed" vertical="center"/>
      <protection locked="0"/>
    </xf>
    <xf numFmtId="0" fontId="5" fillId="0" borderId="70" xfId="5" applyFont="1" applyBorder="1" applyAlignment="1" applyProtection="1">
      <alignment horizontal="distributed" vertical="center"/>
      <protection locked="0"/>
    </xf>
    <xf numFmtId="41" fontId="5" fillId="0" borderId="68" xfId="1" applyNumberFormat="1" applyFont="1" applyFill="1" applyBorder="1" applyAlignment="1" applyProtection="1">
      <alignment horizontal="center"/>
      <protection locked="0"/>
    </xf>
    <xf numFmtId="0" fontId="5" fillId="0" borderId="19" xfId="5" applyFont="1" applyBorder="1" applyAlignment="1" applyProtection="1">
      <alignment horizontal="distributed" vertical="center"/>
      <protection locked="0"/>
    </xf>
    <xf numFmtId="0" fontId="5" fillId="0" borderId="71" xfId="4" applyFont="1" applyBorder="1" applyAlignment="1" applyProtection="1">
      <alignment horizontal="distributed" vertical="center"/>
      <protection locked="0"/>
    </xf>
    <xf numFmtId="0" fontId="0" fillId="0" borderId="19" xfId="0" applyBorder="1" applyAlignment="1" applyProtection="1">
      <protection locked="0"/>
    </xf>
    <xf numFmtId="0" fontId="5" fillId="0" borderId="76" xfId="5" applyFont="1" applyBorder="1" applyAlignment="1" applyProtection="1">
      <alignment horizontal="distributed" vertical="center"/>
      <protection locked="0"/>
    </xf>
    <xf numFmtId="41" fontId="6" fillId="7" borderId="73" xfId="1" applyNumberFormat="1" applyFont="1" applyFill="1" applyBorder="1" applyAlignment="1" applyProtection="1">
      <alignment horizontal="center"/>
      <protection locked="0"/>
    </xf>
    <xf numFmtId="41" fontId="5" fillId="0" borderId="73" xfId="1" applyNumberFormat="1" applyFont="1" applyFill="1" applyBorder="1" applyAlignment="1" applyProtection="1">
      <alignment horizontal="center"/>
      <protection locked="0"/>
    </xf>
    <xf numFmtId="41" fontId="5" fillId="0" borderId="72" xfId="1" applyNumberFormat="1" applyFont="1" applyFill="1" applyBorder="1" applyAlignment="1" applyProtection="1">
      <alignment horizontal="center"/>
      <protection locked="0"/>
    </xf>
    <xf numFmtId="41" fontId="6" fillId="7" borderId="76" xfId="1" applyNumberFormat="1" applyFont="1" applyFill="1" applyBorder="1" applyAlignment="1" applyProtection="1">
      <alignment horizontal="center"/>
      <protection locked="0"/>
    </xf>
    <xf numFmtId="0" fontId="5" fillId="0" borderId="71" xfId="5" applyFont="1" applyBorder="1" applyAlignment="1" applyProtection="1">
      <alignment horizontal="distributed" vertical="center"/>
      <protection locked="0"/>
    </xf>
    <xf numFmtId="0" fontId="21" fillId="0" borderId="0" xfId="6" applyFont="1"/>
    <xf numFmtId="0" fontId="22" fillId="0" borderId="0" xfId="6" applyFont="1"/>
    <xf numFmtId="0" fontId="22" fillId="0" borderId="0" xfId="6" applyFont="1" applyAlignment="1">
      <alignment horizontal="right"/>
    </xf>
    <xf numFmtId="0" fontId="22" fillId="0" borderId="105" xfId="6" applyFont="1" applyBorder="1"/>
    <xf numFmtId="0" fontId="22" fillId="0" borderId="106" xfId="6" applyFont="1" applyBorder="1"/>
    <xf numFmtId="0" fontId="22" fillId="0" borderId="106" xfId="6" applyFont="1" applyFill="1" applyBorder="1" applyAlignment="1">
      <alignment horizontal="centerContinuous" vertical="center" wrapText="1"/>
    </xf>
    <xf numFmtId="0" fontId="22" fillId="0" borderId="109" xfId="6" applyFont="1" applyFill="1" applyBorder="1" applyAlignment="1">
      <alignment horizontal="centerContinuous" vertical="center" wrapText="1"/>
    </xf>
    <xf numFmtId="0" fontId="22" fillId="10" borderId="24" xfId="6" applyFont="1" applyFill="1" applyBorder="1"/>
    <xf numFmtId="0" fontId="22" fillId="10" borderId="90" xfId="6" applyFont="1" applyFill="1" applyBorder="1"/>
    <xf numFmtId="41" fontId="22" fillId="10" borderId="8" xfId="6" applyNumberFormat="1" applyFont="1" applyFill="1" applyBorder="1"/>
    <xf numFmtId="176" fontId="22" fillId="10" borderId="31" xfId="6" applyNumberFormat="1" applyFont="1" applyFill="1" applyBorder="1"/>
    <xf numFmtId="176" fontId="22" fillId="10" borderId="25" xfId="7" applyNumberFormat="1" applyFont="1" applyFill="1" applyBorder="1"/>
    <xf numFmtId="0" fontId="22" fillId="0" borderId="110" xfId="6" applyFont="1" applyBorder="1" applyAlignment="1">
      <alignment horizontal="left" indent="1"/>
    </xf>
    <xf numFmtId="0" fontId="22" fillId="0" borderId="111" xfId="6" applyFont="1" applyBorder="1"/>
    <xf numFmtId="41" fontId="23" fillId="0" borderId="112" xfId="6" applyNumberFormat="1" applyFont="1" applyBorder="1"/>
    <xf numFmtId="176" fontId="23" fillId="0" borderId="113" xfId="7" applyNumberFormat="1" applyFont="1" applyBorder="1"/>
    <xf numFmtId="0" fontId="22" fillId="0" borderId="63" xfId="6" applyFont="1" applyBorder="1" applyAlignment="1">
      <alignment horizontal="left" indent="1"/>
    </xf>
    <xf numFmtId="0" fontId="22" fillId="0" borderId="58" xfId="6" applyFont="1" applyBorder="1"/>
    <xf numFmtId="41" fontId="23" fillId="0" borderId="52" xfId="6" applyNumberFormat="1" applyFont="1" applyBorder="1"/>
    <xf numFmtId="176" fontId="23" fillId="0" borderId="52" xfId="6" applyNumberFormat="1" applyFont="1" applyFill="1" applyBorder="1"/>
    <xf numFmtId="176" fontId="23" fillId="0" borderId="59" xfId="7" applyNumberFormat="1" applyFont="1" applyBorder="1"/>
    <xf numFmtId="0" fontId="22" fillId="0" borderId="114" xfId="6" applyFont="1" applyBorder="1" applyAlignment="1">
      <alignment horizontal="left" indent="1"/>
    </xf>
    <xf numFmtId="0" fontId="22" fillId="0" borderId="115" xfId="6" applyFont="1" applyBorder="1"/>
    <xf numFmtId="41" fontId="23" fillId="0" borderId="116" xfId="6" applyNumberFormat="1" applyFont="1" applyBorder="1"/>
    <xf numFmtId="41" fontId="23" fillId="0" borderId="117" xfId="6" applyNumberFormat="1" applyFont="1" applyBorder="1"/>
    <xf numFmtId="176" fontId="23" fillId="0" borderId="118" xfId="7" applyNumberFormat="1" applyFont="1" applyBorder="1"/>
    <xf numFmtId="0" fontId="22" fillId="0" borderId="24" xfId="6" applyFont="1" applyBorder="1" applyAlignment="1">
      <alignment horizontal="left" indent="1"/>
    </xf>
    <xf numFmtId="0" fontId="22" fillId="0" borderId="90" xfId="6" applyFont="1" applyBorder="1"/>
    <xf numFmtId="177" fontId="22" fillId="0" borderId="22" xfId="6" applyNumberFormat="1" applyFont="1" applyBorder="1"/>
    <xf numFmtId="177" fontId="22" fillId="0" borderId="31" xfId="6" quotePrefix="1" applyNumberFormat="1" applyFont="1" applyBorder="1"/>
    <xf numFmtId="178" fontId="23" fillId="0" borderId="25" xfId="7" applyNumberFormat="1" applyFont="1" applyBorder="1"/>
    <xf numFmtId="0" fontId="22" fillId="10" borderId="17" xfId="6" applyFont="1" applyFill="1" applyBorder="1"/>
    <xf numFmtId="0" fontId="22" fillId="10" borderId="15" xfId="6" applyFont="1" applyFill="1" applyBorder="1"/>
    <xf numFmtId="41" fontId="22" fillId="10" borderId="12" xfId="6" applyNumberFormat="1" applyFont="1" applyFill="1" applyBorder="1"/>
    <xf numFmtId="176" fontId="22" fillId="10" borderId="12" xfId="7" applyNumberFormat="1" applyFont="1" applyFill="1" applyBorder="1"/>
    <xf numFmtId="41" fontId="22" fillId="10" borderId="26" xfId="6" applyNumberFormat="1" applyFont="1" applyFill="1" applyBorder="1"/>
    <xf numFmtId="176" fontId="23" fillId="0" borderId="112" xfId="7" applyNumberFormat="1" applyFont="1" applyFill="1" applyBorder="1"/>
    <xf numFmtId="41" fontId="23" fillId="0" borderId="119" xfId="6" applyNumberFormat="1" applyFont="1" applyBorder="1"/>
    <xf numFmtId="176" fontId="23" fillId="0" borderId="52" xfId="7" applyNumberFormat="1" applyFont="1" applyFill="1" applyBorder="1"/>
    <xf numFmtId="41" fontId="23" fillId="0" borderId="60" xfId="6" applyNumberFormat="1" applyFont="1" applyBorder="1"/>
    <xf numFmtId="176" fontId="23" fillId="0" borderId="116" xfId="7" applyNumberFormat="1" applyFont="1" applyFill="1" applyBorder="1"/>
    <xf numFmtId="41" fontId="22" fillId="0" borderId="0" xfId="6" applyNumberFormat="1" applyFont="1"/>
    <xf numFmtId="0" fontId="22" fillId="0" borderId="15" xfId="6" applyFont="1" applyBorder="1"/>
    <xf numFmtId="178" fontId="23" fillId="0" borderId="22" xfId="7" applyNumberFormat="1" applyFont="1" applyBorder="1"/>
    <xf numFmtId="177" fontId="22" fillId="0" borderId="31" xfId="6" applyNumberFormat="1" applyFont="1" applyBorder="1"/>
    <xf numFmtId="178" fontId="23" fillId="0" borderId="118" xfId="7" applyNumberFormat="1" applyFont="1" applyBorder="1"/>
    <xf numFmtId="0" fontId="22" fillId="0" borderId="112" xfId="6" applyFont="1" applyBorder="1" applyAlignment="1">
      <alignment horizontal="left" shrinkToFit="1"/>
    </xf>
    <xf numFmtId="176" fontId="23" fillId="0" borderId="112" xfId="7" applyNumberFormat="1" applyFont="1" applyBorder="1"/>
    <xf numFmtId="0" fontId="22" fillId="0" borderId="0" xfId="6" applyFont="1" applyFill="1"/>
    <xf numFmtId="0" fontId="22" fillId="0" borderId="52" xfId="6" applyFont="1" applyBorder="1" applyAlignment="1">
      <alignment horizontal="left" shrinkToFit="1"/>
    </xf>
    <xf numFmtId="176" fontId="23" fillId="0" borderId="54" xfId="7" applyNumberFormat="1" applyFont="1" applyBorder="1"/>
    <xf numFmtId="176" fontId="23" fillId="0" borderId="120" xfId="7" applyNumberFormat="1" applyFont="1" applyBorder="1"/>
    <xf numFmtId="176" fontId="23" fillId="0" borderId="52" xfId="7" applyNumberFormat="1" applyFont="1" applyBorder="1"/>
    <xf numFmtId="0" fontId="22" fillId="0" borderId="116" xfId="6" applyFont="1" applyBorder="1" applyAlignment="1">
      <alignment horizontal="left" shrinkToFit="1"/>
    </xf>
    <xf numFmtId="176" fontId="23" fillId="0" borderId="116" xfId="7" applyNumberFormat="1" applyFont="1" applyBorder="1"/>
    <xf numFmtId="178" fontId="23" fillId="11" borderId="97" xfId="7" applyNumberFormat="1" applyFont="1" applyFill="1" applyBorder="1"/>
    <xf numFmtId="177" fontId="22" fillId="12" borderId="0" xfId="6" applyNumberFormat="1" applyFont="1" applyFill="1" applyBorder="1"/>
    <xf numFmtId="0" fontId="22" fillId="12" borderId="88" xfId="6" applyFont="1" applyFill="1" applyBorder="1"/>
    <xf numFmtId="0" fontId="22" fillId="0" borderId="0" xfId="6" applyFont="1" applyBorder="1"/>
    <xf numFmtId="0" fontId="22" fillId="10" borderId="121" xfId="6" applyFont="1" applyFill="1" applyBorder="1"/>
    <xf numFmtId="0" fontId="22" fillId="10" borderId="122" xfId="6" applyFont="1" applyFill="1" applyBorder="1"/>
    <xf numFmtId="41" fontId="22" fillId="9" borderId="123" xfId="6" applyNumberFormat="1" applyFont="1" applyFill="1" applyBorder="1"/>
    <xf numFmtId="0" fontId="22" fillId="11" borderId="86" xfId="6" applyFont="1" applyFill="1" applyBorder="1"/>
    <xf numFmtId="0" fontId="22" fillId="12" borderId="124" xfId="6" applyFont="1" applyFill="1" applyBorder="1"/>
    <xf numFmtId="0" fontId="22" fillId="0" borderId="0" xfId="6" applyFont="1" applyFill="1" applyBorder="1"/>
    <xf numFmtId="41" fontId="22" fillId="0" borderId="23" xfId="6" applyNumberFormat="1" applyFont="1" applyFill="1" applyBorder="1"/>
    <xf numFmtId="0" fontId="22" fillId="0" borderId="28" xfId="6" applyFont="1" applyFill="1" applyBorder="1"/>
    <xf numFmtId="41" fontId="22" fillId="0" borderId="34" xfId="6" quotePrefix="1" applyNumberFormat="1" applyFont="1" applyFill="1" applyBorder="1"/>
    <xf numFmtId="176" fontId="22" fillId="10" borderId="5" xfId="7" applyNumberFormat="1" applyFont="1" applyFill="1" applyBorder="1"/>
    <xf numFmtId="176" fontId="22" fillId="0" borderId="113" xfId="7" applyNumberFormat="1" applyFont="1" applyFill="1" applyBorder="1"/>
    <xf numFmtId="176" fontId="22" fillId="0" borderId="59" xfId="7" applyNumberFormat="1" applyFont="1" applyFill="1" applyBorder="1"/>
    <xf numFmtId="0" fontId="22" fillId="0" borderId="0" xfId="6" applyFont="1" applyFill="1" applyBorder="1" applyAlignment="1">
      <alignment horizontal="center"/>
    </xf>
    <xf numFmtId="0" fontId="22" fillId="0" borderId="0" xfId="6" applyFont="1" applyAlignment="1">
      <alignment horizontal="center"/>
    </xf>
    <xf numFmtId="0" fontId="22" fillId="0" borderId="71" xfId="6" applyFont="1" applyBorder="1" applyAlignment="1">
      <alignment horizontal="left" indent="1"/>
    </xf>
    <xf numFmtId="0" fontId="22" fillId="0" borderId="104" xfId="6" applyFont="1" applyBorder="1"/>
    <xf numFmtId="176" fontId="22" fillId="0" borderId="74" xfId="7" applyNumberFormat="1" applyFont="1" applyFill="1" applyBorder="1"/>
    <xf numFmtId="0" fontId="22" fillId="0" borderId="9" xfId="6" applyFont="1" applyBorder="1"/>
    <xf numFmtId="0" fontId="22" fillId="0" borderId="5" xfId="6" applyFont="1" applyBorder="1"/>
    <xf numFmtId="41" fontId="22" fillId="0" borderId="126" xfId="6" applyNumberFormat="1" applyFont="1" applyBorder="1"/>
    <xf numFmtId="41" fontId="22" fillId="0" borderId="0" xfId="6" applyNumberFormat="1" applyFont="1" applyBorder="1"/>
    <xf numFmtId="0" fontId="22" fillId="0" borderId="17" xfId="6" applyFont="1" applyBorder="1"/>
    <xf numFmtId="0" fontId="22" fillId="0" borderId="16" xfId="6" applyFont="1" applyBorder="1"/>
    <xf numFmtId="41" fontId="22" fillId="0" borderId="127" xfId="6" applyNumberFormat="1" applyFont="1" applyBorder="1"/>
    <xf numFmtId="0" fontId="22" fillId="0" borderId="121" xfId="6" applyFont="1" applyBorder="1"/>
    <xf numFmtId="0" fontId="22" fillId="0" borderId="128" xfId="6" applyFont="1" applyBorder="1"/>
    <xf numFmtId="41" fontId="22" fillId="0" borderId="129" xfId="6" applyNumberFormat="1" applyFont="1" applyBorder="1"/>
    <xf numFmtId="0" fontId="25" fillId="0" borderId="0" xfId="0" applyFont="1" applyAlignment="1">
      <alignment horizontal="right" vertical="center"/>
    </xf>
    <xf numFmtId="0" fontId="24" fillId="0" borderId="12" xfId="6" applyFont="1" applyBorder="1"/>
    <xf numFmtId="0" fontId="22" fillId="0" borderId="12" xfId="6" applyFont="1" applyBorder="1"/>
    <xf numFmtId="41" fontId="22" fillId="0" borderId="12" xfId="6" applyNumberFormat="1" applyFont="1" applyFill="1" applyBorder="1"/>
    <xf numFmtId="3" fontId="22" fillId="0" borderId="12" xfId="6" applyNumberFormat="1" applyFont="1" applyBorder="1" applyAlignment="1">
      <alignment shrinkToFit="1"/>
    </xf>
    <xf numFmtId="3" fontId="22" fillId="0" borderId="12" xfId="6" applyNumberFormat="1" applyFont="1" applyFill="1" applyBorder="1" applyAlignment="1">
      <alignment shrinkToFit="1"/>
    </xf>
    <xf numFmtId="3" fontId="22" fillId="9" borderId="12" xfId="6" applyNumberFormat="1" applyFont="1" applyFill="1" applyBorder="1" applyAlignment="1">
      <alignment shrinkToFit="1"/>
    </xf>
    <xf numFmtId="179" fontId="22" fillId="0" borderId="12" xfId="6" applyNumberFormat="1" applyFont="1" applyBorder="1"/>
    <xf numFmtId="38" fontId="22" fillId="0" borderId="12" xfId="3" applyFont="1" applyBorder="1"/>
    <xf numFmtId="179" fontId="22" fillId="0" borderId="0" xfId="6" applyNumberFormat="1" applyFont="1"/>
    <xf numFmtId="41" fontId="23" fillId="0" borderId="130" xfId="6" applyNumberFormat="1" applyFont="1" applyBorder="1"/>
    <xf numFmtId="177" fontId="22" fillId="0" borderId="12" xfId="6" applyNumberFormat="1" applyFont="1" applyBorder="1"/>
    <xf numFmtId="38" fontId="5" fillId="0" borderId="0" xfId="1" applyFont="1" applyFill="1" applyAlignment="1" applyProtection="1">
      <protection locked="0"/>
    </xf>
    <xf numFmtId="41" fontId="22" fillId="9" borderId="12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2" fillId="12" borderId="24" xfId="6" applyFont="1" applyFill="1" applyBorder="1" applyAlignment="1">
      <alignment horizontal="left"/>
    </xf>
    <xf numFmtId="0" fontId="22" fillId="12" borderId="15" xfId="6" applyFont="1" applyFill="1" applyBorder="1" applyAlignment="1">
      <alignment horizontal="left"/>
    </xf>
    <xf numFmtId="41" fontId="22" fillId="12" borderId="12" xfId="6" applyNumberFormat="1" applyFont="1" applyFill="1" applyBorder="1"/>
    <xf numFmtId="41" fontId="22" fillId="0" borderId="130" xfId="6" applyNumberFormat="1" applyFont="1" applyBorder="1"/>
    <xf numFmtId="41" fontId="22" fillId="0" borderId="86" xfId="6" applyNumberFormat="1" applyFont="1" applyBorder="1"/>
    <xf numFmtId="41" fontId="22" fillId="0" borderId="131" xfId="6" applyNumberFormat="1" applyFont="1" applyBorder="1"/>
    <xf numFmtId="0" fontId="5" fillId="0" borderId="88" xfId="0" applyFont="1" applyBorder="1" applyAlignment="1" applyProtection="1">
      <protection locked="0"/>
    </xf>
    <xf numFmtId="41" fontId="11" fillId="7" borderId="42" xfId="1" applyNumberFormat="1" applyFont="1" applyFill="1" applyBorder="1" applyAlignment="1" applyProtection="1">
      <alignment horizontal="center"/>
    </xf>
    <xf numFmtId="176" fontId="23" fillId="0" borderId="130" xfId="6" applyNumberFormat="1" applyFont="1" applyFill="1" applyBorder="1"/>
    <xf numFmtId="41" fontId="23" fillId="0" borderId="68" xfId="6" applyNumberFormat="1" applyFont="1" applyBorder="1"/>
    <xf numFmtId="176" fontId="23" fillId="0" borderId="68" xfId="6" applyNumberFormat="1" applyFont="1" applyFill="1" applyBorder="1"/>
    <xf numFmtId="178" fontId="23" fillId="0" borderId="12" xfId="6" applyNumberFormat="1" applyFont="1" applyFill="1" applyBorder="1"/>
    <xf numFmtId="41" fontId="5" fillId="0" borderId="44" xfId="0" applyNumberFormat="1" applyFont="1" applyFill="1" applyBorder="1" applyAlignment="1" applyProtection="1">
      <protection locked="0"/>
    </xf>
    <xf numFmtId="41" fontId="5" fillId="0" borderId="45" xfId="0" applyNumberFormat="1" applyFont="1" applyFill="1" applyBorder="1" applyAlignment="1" applyProtection="1">
      <protection locked="0"/>
    </xf>
    <xf numFmtId="41" fontId="5" fillId="0" borderId="46" xfId="0" applyNumberFormat="1" applyFont="1" applyFill="1" applyBorder="1" applyAlignment="1" applyProtection="1">
      <protection locked="0"/>
    </xf>
    <xf numFmtId="41" fontId="5" fillId="0" borderId="57" xfId="0" applyNumberFormat="1" applyFont="1" applyFill="1" applyBorder="1" applyAlignment="1" applyProtection="1">
      <protection locked="0"/>
    </xf>
    <xf numFmtId="41" fontId="5" fillId="0" borderId="52" xfId="0" applyNumberFormat="1" applyFont="1" applyFill="1" applyBorder="1" applyAlignment="1" applyProtection="1">
      <protection locked="0"/>
    </xf>
    <xf numFmtId="41" fontId="5" fillId="0" borderId="58" xfId="0" applyNumberFormat="1" applyFont="1" applyFill="1" applyBorder="1" applyAlignment="1" applyProtection="1">
      <protection locked="0"/>
    </xf>
    <xf numFmtId="41" fontId="5" fillId="0" borderId="66" xfId="0" applyNumberFormat="1" applyFont="1" applyFill="1" applyBorder="1" applyAlignment="1" applyProtection="1">
      <protection locked="0"/>
    </xf>
    <xf numFmtId="41" fontId="5" fillId="0" borderId="67" xfId="0" applyNumberFormat="1" applyFont="1" applyFill="1" applyBorder="1" applyAlignment="1" applyProtection="1">
      <protection locked="0"/>
    </xf>
    <xf numFmtId="41" fontId="5" fillId="0" borderId="68" xfId="0" applyNumberFormat="1" applyFont="1" applyFill="1" applyBorder="1" applyAlignment="1" applyProtection="1">
      <protection locked="0"/>
    </xf>
    <xf numFmtId="41" fontId="5" fillId="0" borderId="69" xfId="0" applyNumberFormat="1" applyFont="1" applyFill="1" applyBorder="1" applyAlignment="1" applyProtection="1">
      <protection locked="0"/>
    </xf>
    <xf numFmtId="41" fontId="5" fillId="0" borderId="72" xfId="0" applyNumberFormat="1" applyFont="1" applyFill="1" applyBorder="1" applyAlignment="1" applyProtection="1">
      <protection locked="0"/>
    </xf>
    <xf numFmtId="41" fontId="5" fillId="0" borderId="73" xfId="0" applyNumberFormat="1" applyFont="1" applyFill="1" applyBorder="1" applyAlignment="1" applyProtection="1">
      <protection locked="0"/>
    </xf>
    <xf numFmtId="41" fontId="5" fillId="0" borderId="48" xfId="0" applyNumberFormat="1" applyFont="1" applyFill="1" applyBorder="1" applyAlignment="1" applyProtection="1">
      <protection locked="0"/>
    </xf>
    <xf numFmtId="41" fontId="5" fillId="0" borderId="60" xfId="0" applyNumberFormat="1" applyFont="1" applyFill="1" applyBorder="1" applyAlignment="1" applyProtection="1">
      <protection locked="0"/>
    </xf>
    <xf numFmtId="41" fontId="5" fillId="0" borderId="53" xfId="0" applyNumberFormat="1" applyFont="1" applyFill="1" applyBorder="1" applyAlignment="1" applyProtection="1">
      <protection locked="0"/>
    </xf>
    <xf numFmtId="41" fontId="5" fillId="0" borderId="70" xfId="0" applyNumberFormat="1" applyFont="1" applyFill="1" applyBorder="1" applyAlignment="1" applyProtection="1">
      <protection locked="0"/>
    </xf>
    <xf numFmtId="41" fontId="5" fillId="0" borderId="71" xfId="0" applyNumberFormat="1" applyFont="1" applyFill="1" applyBorder="1" applyAlignment="1" applyProtection="1">
      <protection locked="0"/>
    </xf>
    <xf numFmtId="41" fontId="5" fillId="0" borderId="75" xfId="0" applyNumberFormat="1" applyFont="1" applyFill="1" applyBorder="1" applyAlignment="1" applyProtection="1">
      <protection locked="0"/>
    </xf>
    <xf numFmtId="0" fontId="26" fillId="0" borderId="0" xfId="0" applyFont="1" applyFill="1" applyAlignment="1" applyProtection="1">
      <alignment horizontal="center"/>
      <protection locked="0"/>
    </xf>
    <xf numFmtId="41" fontId="5" fillId="0" borderId="49" xfId="0" applyNumberFormat="1" applyFont="1" applyFill="1" applyBorder="1" applyAlignment="1" applyProtection="1">
      <protection locked="0"/>
    </xf>
    <xf numFmtId="41" fontId="5" fillId="0" borderId="132" xfId="0" applyNumberFormat="1" applyFont="1" applyFill="1" applyBorder="1" applyAlignment="1" applyProtection="1">
      <protection locked="0"/>
    </xf>
    <xf numFmtId="41" fontId="5" fillId="0" borderId="117" xfId="0" applyNumberFormat="1" applyFont="1" applyFill="1" applyBorder="1" applyAlignment="1" applyProtection="1">
      <protection locked="0"/>
    </xf>
    <xf numFmtId="41" fontId="5" fillId="0" borderId="55" xfId="0" applyNumberFormat="1" applyFont="1" applyFill="1" applyBorder="1" applyAlignment="1" applyProtection="1">
      <protection locked="0"/>
    </xf>
    <xf numFmtId="41" fontId="5" fillId="0" borderId="62" xfId="0" applyNumberFormat="1" applyFont="1" applyFill="1" applyBorder="1" applyAlignment="1" applyProtection="1">
      <protection locked="0"/>
    </xf>
    <xf numFmtId="41" fontId="5" fillId="0" borderId="78" xfId="0" applyNumberFormat="1" applyFont="1" applyFill="1" applyBorder="1" applyAlignment="1" applyProtection="1">
      <protection locked="0"/>
    </xf>
    <xf numFmtId="41" fontId="5" fillId="0" borderId="77" xfId="0" applyNumberFormat="1" applyFont="1" applyFill="1" applyBorder="1" applyAlignment="1" applyProtection="1">
      <protection locked="0"/>
    </xf>
    <xf numFmtId="41" fontId="5" fillId="0" borderId="45" xfId="2" applyNumberFormat="1" applyFont="1" applyFill="1" applyBorder="1" applyAlignment="1" applyProtection="1">
      <alignment horizontal="center"/>
      <protection locked="0"/>
    </xf>
    <xf numFmtId="41" fontId="5" fillId="0" borderId="44" xfId="2" applyNumberFormat="1" applyFont="1" applyFill="1" applyBorder="1" applyAlignment="1" applyProtection="1">
      <alignment horizontal="center"/>
      <protection locked="0"/>
    </xf>
    <xf numFmtId="41" fontId="5" fillId="0" borderId="52" xfId="2" applyNumberFormat="1" applyFont="1" applyFill="1" applyBorder="1" applyAlignment="1" applyProtection="1">
      <alignment horizontal="center"/>
      <protection locked="0"/>
    </xf>
    <xf numFmtId="41" fontId="5" fillId="0" borderId="57" xfId="2" applyNumberFormat="1" applyFont="1" applyFill="1" applyBorder="1" applyAlignment="1" applyProtection="1">
      <alignment horizontal="center"/>
      <protection locked="0"/>
    </xf>
    <xf numFmtId="41" fontId="5" fillId="0" borderId="73" xfId="2" applyNumberFormat="1" applyFont="1" applyFill="1" applyBorder="1" applyAlignment="1" applyProtection="1">
      <alignment horizontal="center"/>
      <protection locked="0"/>
    </xf>
    <xf numFmtId="41" fontId="5" fillId="0" borderId="72" xfId="2" applyNumberFormat="1" applyFont="1" applyFill="1" applyBorder="1" applyAlignment="1" applyProtection="1">
      <alignment horizontal="center"/>
      <protection locked="0"/>
    </xf>
    <xf numFmtId="41" fontId="5" fillId="0" borderId="23" xfId="2" applyNumberFormat="1" applyFont="1" applyFill="1" applyBorder="1" applyAlignment="1" applyProtection="1">
      <alignment horizontal="center"/>
      <protection locked="0"/>
    </xf>
    <xf numFmtId="41" fontId="5" fillId="0" borderId="34" xfId="2" applyNumberFormat="1" applyFont="1" applyFill="1" applyBorder="1" applyAlignment="1" applyProtection="1">
      <alignment horizontal="center"/>
      <protection locked="0"/>
    </xf>
    <xf numFmtId="41" fontId="5" fillId="0" borderId="64" xfId="0" applyNumberFormat="1" applyFont="1" applyFill="1" applyBorder="1" applyAlignment="1" applyProtection="1">
      <protection locked="0"/>
    </xf>
    <xf numFmtId="41" fontId="5" fillId="0" borderId="76" xfId="0" applyNumberFormat="1" applyFont="1" applyFill="1" applyBorder="1" applyAlignment="1" applyProtection="1">
      <protection locked="0"/>
    </xf>
    <xf numFmtId="0" fontId="27" fillId="0" borderId="0" xfId="6" applyFont="1" applyFill="1" applyAlignment="1">
      <alignment horizontal="center"/>
    </xf>
    <xf numFmtId="0" fontId="5" fillId="0" borderId="0" xfId="0" applyFont="1" applyAlignment="1" applyProtection="1">
      <protection locked="0"/>
    </xf>
    <xf numFmtId="0" fontId="22" fillId="0" borderId="107" xfId="6" applyFont="1" applyBorder="1" applyAlignment="1">
      <alignment horizontal="center" vertical="center"/>
    </xf>
    <xf numFmtId="0" fontId="22" fillId="0" borderId="108" xfId="6" applyFont="1" applyBorder="1" applyAlignment="1">
      <alignment horizontal="center" vertical="center"/>
    </xf>
    <xf numFmtId="0" fontId="24" fillId="0" borderId="20" xfId="6" applyFont="1" applyBorder="1" applyAlignment="1">
      <alignment horizontal="center" vertical="center" wrapText="1"/>
    </xf>
    <xf numFmtId="0" fontId="24" fillId="0" borderId="33" xfId="6" applyFont="1" applyBorder="1" applyAlignment="1">
      <alignment horizontal="center" vertical="center" wrapText="1"/>
    </xf>
    <xf numFmtId="0" fontId="24" fillId="0" borderId="30" xfId="6" applyFont="1" applyBorder="1" applyAlignment="1">
      <alignment horizontal="center" vertical="center" wrapText="1"/>
    </xf>
    <xf numFmtId="0" fontId="22" fillId="10" borderId="9" xfId="6" applyFont="1" applyFill="1" applyBorder="1" applyAlignment="1">
      <alignment horizontal="left" shrinkToFit="1"/>
    </xf>
    <xf numFmtId="0" fontId="22" fillId="10" borderId="125" xfId="6" applyFont="1" applyFill="1" applyBorder="1" applyAlignment="1">
      <alignment horizontal="left" shrinkToFit="1"/>
    </xf>
    <xf numFmtId="0" fontId="5" fillId="0" borderId="8" xfId="0" applyFont="1" applyBorder="1" applyAlignment="1" applyProtection="1">
      <alignment horizontal="distributed" vertical="center" wrapText="1"/>
      <protection locked="0"/>
    </xf>
    <xf numFmtId="0" fontId="5" fillId="0" borderId="22" xfId="0" applyFont="1" applyBorder="1" applyAlignment="1" applyProtection="1">
      <alignment horizontal="distributed" vertical="center" wrapText="1"/>
      <protection locked="0"/>
    </xf>
    <xf numFmtId="0" fontId="0" fillId="0" borderId="12" xfId="0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38" fontId="6" fillId="2" borderId="6" xfId="1" applyFont="1" applyFill="1" applyBorder="1" applyAlignment="1" applyProtection="1">
      <alignment horizontal="center" vertical="center" wrapText="1"/>
    </xf>
    <xf numFmtId="38" fontId="6" fillId="2" borderId="92" xfId="1" applyFont="1" applyFill="1" applyBorder="1" applyAlignment="1" applyProtection="1">
      <alignment horizontal="center" vertical="center" wrapText="1"/>
    </xf>
    <xf numFmtId="0" fontId="17" fillId="2" borderId="18" xfId="0" applyFont="1" applyFill="1" applyBorder="1">
      <alignment vertical="center"/>
    </xf>
    <xf numFmtId="38" fontId="6" fillId="7" borderId="19" xfId="1" applyFont="1" applyFill="1" applyBorder="1" applyAlignment="1" applyProtection="1">
      <alignment horizontal="center" vertical="center" wrapText="1"/>
      <protection locked="0"/>
    </xf>
    <xf numFmtId="38" fontId="6" fillId="7" borderId="24" xfId="1" applyFont="1" applyFill="1" applyBorder="1" applyAlignment="1" applyProtection="1">
      <alignment horizontal="center" vertical="center" wrapText="1"/>
      <protection locked="0"/>
    </xf>
    <xf numFmtId="38" fontId="5" fillId="0" borderId="34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38" fontId="5" fillId="0" borderId="28" xfId="1" applyFont="1" applyFill="1" applyBorder="1" applyAlignment="1" applyProtection="1">
      <alignment horizontal="center" vertical="center"/>
      <protection locked="0"/>
    </xf>
    <xf numFmtId="38" fontId="5" fillId="0" borderId="89" xfId="1" applyFont="1" applyFill="1" applyBorder="1" applyAlignment="1" applyProtection="1">
      <alignment horizontal="center" vertical="center"/>
      <protection locked="0"/>
    </xf>
    <xf numFmtId="38" fontId="5" fillId="0" borderId="90" xfId="1" applyFont="1" applyFill="1" applyBorder="1" applyAlignment="1" applyProtection="1">
      <alignment horizontal="center" vertical="center"/>
      <protection locked="0"/>
    </xf>
    <xf numFmtId="38" fontId="5" fillId="0" borderId="31" xfId="1" applyFont="1" applyFill="1" applyBorder="1" applyAlignment="1" applyProtection="1">
      <alignment horizontal="center" vertical="center"/>
      <protection locked="0"/>
    </xf>
    <xf numFmtId="0" fontId="6" fillId="7" borderId="14" xfId="2" applyFont="1" applyFill="1" applyBorder="1" applyAlignment="1">
      <alignment horizontal="center" vertical="center"/>
    </xf>
    <xf numFmtId="0" fontId="6" fillId="7" borderId="15" xfId="2" applyFont="1" applyFill="1" applyBorder="1" applyAlignment="1">
      <alignment horizontal="center" vertical="center"/>
    </xf>
    <xf numFmtId="0" fontId="6" fillId="7" borderId="16" xfId="2" applyFont="1" applyFill="1" applyBorder="1" applyAlignment="1">
      <alignment horizontal="center" vertical="center"/>
    </xf>
    <xf numFmtId="0" fontId="5" fillId="0" borderId="90" xfId="2" applyFont="1" applyBorder="1" applyAlignment="1" applyProtection="1">
      <alignment horizontal="center" vertical="center"/>
      <protection locked="0"/>
    </xf>
    <xf numFmtId="0" fontId="5" fillId="0" borderId="91" xfId="2" applyFont="1" applyBorder="1" applyAlignment="1" applyProtection="1">
      <alignment horizontal="center" vertical="center"/>
      <protection locked="0"/>
    </xf>
    <xf numFmtId="38" fontId="6" fillId="5" borderId="9" xfId="1" applyFont="1" applyFill="1" applyBorder="1" applyAlignment="1" applyProtection="1">
      <alignment horizontal="center" vertical="top"/>
      <protection locked="0"/>
    </xf>
    <xf numFmtId="38" fontId="6" fillId="5" borderId="4" xfId="1" applyFont="1" applyFill="1" applyBorder="1" applyAlignment="1" applyProtection="1">
      <alignment horizontal="center" vertical="top"/>
      <protection locked="0"/>
    </xf>
    <xf numFmtId="38" fontId="6" fillId="5" borderId="5" xfId="1" applyFont="1" applyFill="1" applyBorder="1" applyAlignment="1" applyProtection="1">
      <alignment horizontal="center" vertical="top"/>
      <protection locked="0"/>
    </xf>
    <xf numFmtId="0" fontId="6" fillId="6" borderId="9" xfId="2" applyFont="1" applyFill="1" applyBorder="1" applyAlignment="1" applyProtection="1">
      <alignment horizontal="center" vertical="center"/>
      <protection locked="0"/>
    </xf>
    <xf numFmtId="0" fontId="6" fillId="6" borderId="4" xfId="2" applyFont="1" applyFill="1" applyBorder="1" applyAlignment="1" applyProtection="1">
      <alignment horizontal="center" vertical="center"/>
      <protection locked="0"/>
    </xf>
    <xf numFmtId="0" fontId="6" fillId="6" borderId="5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7" borderId="9" xfId="2" applyFont="1" applyFill="1" applyBorder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0" fontId="6" fillId="7" borderId="5" xfId="2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horizontal="distributed" vertical="center" wrapText="1"/>
      <protection locked="0"/>
    </xf>
    <xf numFmtId="0" fontId="5" fillId="0" borderId="30" xfId="0" applyFont="1" applyBorder="1" applyAlignment="1" applyProtection="1">
      <alignment horizontal="distributed" vertical="center" wrapText="1"/>
      <protection locked="0"/>
    </xf>
    <xf numFmtId="0" fontId="0" fillId="0" borderId="21" xfId="0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93" xfId="0" applyFont="1" applyBorder="1" applyAlignment="1" applyProtection="1">
      <alignment horizontal="center" vertical="center"/>
      <protection locked="0"/>
    </xf>
    <xf numFmtId="0" fontId="5" fillId="0" borderId="94" xfId="0" applyFont="1" applyBorder="1" applyAlignment="1" applyProtection="1">
      <alignment horizontal="center" vertical="center"/>
      <protection locked="0"/>
    </xf>
    <xf numFmtId="0" fontId="5" fillId="0" borderId="95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99" xfId="0" applyFont="1" applyBorder="1" applyAlignment="1" applyProtection="1">
      <alignment horizontal="center" vertical="center"/>
      <protection locked="0"/>
    </xf>
    <xf numFmtId="0" fontId="5" fillId="0" borderId="100" xfId="0" applyFont="1" applyBorder="1" applyAlignment="1" applyProtection="1">
      <alignment horizontal="center" vertical="center"/>
      <protection locked="0"/>
    </xf>
    <xf numFmtId="0" fontId="5" fillId="0" borderId="103" xfId="0" applyFont="1" applyBorder="1" applyAlignment="1" applyProtection="1">
      <alignment horizontal="center" vertical="center"/>
      <protection locked="0"/>
    </xf>
    <xf numFmtId="0" fontId="17" fillId="2" borderId="27" xfId="0" applyFont="1" applyFill="1" applyBorder="1">
      <alignment vertical="center"/>
    </xf>
    <xf numFmtId="38" fontId="6" fillId="3" borderId="3" xfId="1" applyFont="1" applyFill="1" applyBorder="1" applyAlignment="1" applyProtection="1">
      <alignment horizontal="center" vertical="top"/>
      <protection locked="0"/>
    </xf>
    <xf numFmtId="38" fontId="6" fillId="3" borderId="4" xfId="1" applyFont="1" applyFill="1" applyBorder="1" applyAlignment="1" applyProtection="1">
      <alignment horizontal="center" vertical="top"/>
      <protection locked="0"/>
    </xf>
    <xf numFmtId="38" fontId="6" fillId="3" borderId="5" xfId="1" applyFont="1" applyFill="1" applyBorder="1" applyAlignment="1" applyProtection="1">
      <alignment horizontal="center" vertical="top"/>
      <protection locked="0"/>
    </xf>
    <xf numFmtId="38" fontId="5" fillId="0" borderId="14" xfId="1" applyFont="1" applyFill="1" applyBorder="1" applyAlignment="1" applyProtection="1">
      <alignment horizontal="center" vertical="center"/>
      <protection locked="0"/>
    </xf>
    <xf numFmtId="38" fontId="5" fillId="0" borderId="15" xfId="1" applyFont="1" applyFill="1" applyBorder="1" applyAlignment="1" applyProtection="1">
      <alignment horizontal="center" vertical="center"/>
      <protection locked="0"/>
    </xf>
    <xf numFmtId="38" fontId="5" fillId="0" borderId="16" xfId="1" applyFont="1" applyFill="1" applyBorder="1" applyAlignment="1" applyProtection="1">
      <alignment horizontal="center" vertical="center"/>
      <protection locked="0"/>
    </xf>
    <xf numFmtId="38" fontId="6" fillId="7" borderId="23" xfId="1" applyFont="1" applyFill="1" applyBorder="1" applyAlignment="1" applyProtection="1">
      <alignment horizontal="center" vertical="center" wrapText="1"/>
      <protection locked="0"/>
    </xf>
    <xf numFmtId="38" fontId="6" fillId="7" borderId="22" xfId="1" applyFont="1" applyFill="1" applyBorder="1" applyAlignment="1" applyProtection="1">
      <alignment horizontal="center" vertical="center" wrapText="1"/>
      <protection locked="0"/>
    </xf>
    <xf numFmtId="38" fontId="5" fillId="0" borderId="88" xfId="1" applyFont="1" applyFill="1" applyBorder="1" applyAlignment="1" applyProtection="1">
      <alignment horizontal="center" vertical="center"/>
      <protection locked="0"/>
    </xf>
    <xf numFmtId="38" fontId="5" fillId="0" borderId="91" xfId="1" applyFont="1" applyFill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38" fontId="5" fillId="0" borderId="0" xfId="1" applyFont="1" applyFill="1" applyAlignment="1" applyProtection="1">
      <alignment horizontal="center"/>
      <protection locked="0"/>
    </xf>
    <xf numFmtId="38" fontId="6" fillId="4" borderId="9" xfId="1" applyFont="1" applyFill="1" applyBorder="1" applyAlignment="1" applyProtection="1">
      <alignment horizontal="center" vertical="top"/>
      <protection locked="0"/>
    </xf>
    <xf numFmtId="38" fontId="6" fillId="4" borderId="4" xfId="1" applyFont="1" applyFill="1" applyBorder="1" applyAlignment="1" applyProtection="1">
      <alignment horizontal="center" vertical="top"/>
      <protection locked="0"/>
    </xf>
    <xf numFmtId="38" fontId="6" fillId="4" borderId="5" xfId="1" applyFont="1" applyFill="1" applyBorder="1" applyAlignment="1" applyProtection="1">
      <alignment horizontal="center" vertical="top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38" fontId="6" fillId="7" borderId="14" xfId="1" applyFont="1" applyFill="1" applyBorder="1" applyAlignment="1" applyProtection="1">
      <alignment horizontal="center" vertical="center"/>
    </xf>
    <xf numFmtId="38" fontId="6" fillId="7" borderId="15" xfId="1" applyFont="1" applyFill="1" applyBorder="1" applyAlignment="1" applyProtection="1">
      <alignment horizontal="center" vertical="center"/>
    </xf>
    <xf numFmtId="38" fontId="6" fillId="7" borderId="16" xfId="1" applyFont="1" applyFill="1" applyBorder="1" applyAlignment="1" applyProtection="1">
      <alignment horizontal="center" vertical="center"/>
    </xf>
    <xf numFmtId="38" fontId="6" fillId="2" borderId="20" xfId="1" applyFont="1" applyFill="1" applyBorder="1" applyAlignment="1" applyProtection="1">
      <alignment horizontal="center" vertical="center" wrapText="1"/>
    </xf>
    <xf numFmtId="38" fontId="6" fillId="2" borderId="33" xfId="1" applyFont="1" applyFill="1" applyBorder="1" applyAlignment="1" applyProtection="1">
      <alignment horizontal="center" vertical="center" wrapText="1"/>
    </xf>
    <xf numFmtId="38" fontId="6" fillId="2" borderId="30" xfId="1" applyFont="1" applyFill="1" applyBorder="1" applyAlignment="1" applyProtection="1">
      <alignment horizontal="center" vertical="center" wrapText="1"/>
    </xf>
    <xf numFmtId="38" fontId="6" fillId="7" borderId="97" xfId="1" applyFont="1" applyFill="1" applyBorder="1" applyAlignment="1" applyProtection="1">
      <alignment horizontal="center" vertical="center"/>
    </xf>
    <xf numFmtId="38" fontId="6" fillId="7" borderId="98" xfId="1" applyFont="1" applyFill="1" applyBorder="1" applyAlignment="1" applyProtection="1">
      <alignment horizontal="center" vertical="center"/>
    </xf>
    <xf numFmtId="38" fontId="6" fillId="7" borderId="96" xfId="1" applyFont="1" applyFill="1" applyBorder="1" applyAlignment="1" applyProtection="1">
      <alignment horizontal="center" vertical="center"/>
    </xf>
    <xf numFmtId="38" fontId="6" fillId="7" borderId="89" xfId="1" applyFont="1" applyFill="1" applyBorder="1" applyAlignment="1" applyProtection="1">
      <alignment horizontal="center" vertical="center"/>
    </xf>
    <xf numFmtId="38" fontId="6" fillId="7" borderId="90" xfId="1" applyFont="1" applyFill="1" applyBorder="1" applyAlignment="1" applyProtection="1">
      <alignment horizontal="center" vertical="center"/>
    </xf>
    <xf numFmtId="38" fontId="6" fillId="7" borderId="31" xfId="1" applyFont="1" applyFill="1" applyBorder="1" applyAlignment="1" applyProtection="1">
      <alignment horizontal="center" vertical="center"/>
    </xf>
    <xf numFmtId="38" fontId="6" fillId="7" borderId="13" xfId="1" applyFont="1" applyFill="1" applyBorder="1" applyAlignment="1" applyProtection="1">
      <alignment horizontal="center" vertical="center" wrapText="1"/>
    </xf>
    <xf numFmtId="38" fontId="6" fillId="7" borderId="19" xfId="1" applyFont="1" applyFill="1" applyBorder="1" applyAlignment="1" applyProtection="1">
      <alignment horizontal="center" vertical="center" wrapText="1"/>
    </xf>
    <xf numFmtId="38" fontId="6" fillId="7" borderId="24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17" fillId="2" borderId="18" xfId="0" applyFont="1" applyFill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0" fontId="28" fillId="0" borderId="51" xfId="5" applyFont="1" applyFill="1" applyBorder="1" applyAlignment="1" applyProtection="1">
      <alignment horizontal="distributed" vertical="center"/>
      <protection locked="0"/>
    </xf>
    <xf numFmtId="41" fontId="28" fillId="0" borderId="53" xfId="0" applyNumberFormat="1" applyFont="1" applyBorder="1" applyAlignment="1" applyProtection="1">
      <protection locked="0"/>
    </xf>
    <xf numFmtId="41" fontId="28" fillId="0" borderId="45" xfId="0" applyNumberFormat="1" applyFont="1" applyBorder="1" applyAlignment="1" applyProtection="1">
      <protection locked="0"/>
    </xf>
    <xf numFmtId="41" fontId="28" fillId="0" borderId="46" xfId="0" applyNumberFormat="1" applyFont="1" applyBorder="1" applyAlignment="1" applyProtection="1">
      <protection locked="0"/>
    </xf>
    <xf numFmtId="41" fontId="29" fillId="2" borderId="85" xfId="0" applyNumberFormat="1" applyFont="1" applyFill="1" applyBorder="1" applyAlignment="1" applyProtection="1"/>
    <xf numFmtId="0" fontId="28" fillId="0" borderId="53" xfId="4" applyFont="1" applyFill="1" applyBorder="1" applyAlignment="1" applyProtection="1">
      <alignment horizontal="distributed" vertical="center"/>
      <protection locked="0"/>
    </xf>
    <xf numFmtId="41" fontId="28" fillId="0" borderId="53" xfId="0" applyNumberFormat="1" applyFont="1" applyFill="1" applyBorder="1" applyAlignment="1" applyProtection="1">
      <protection locked="0"/>
    </xf>
    <xf numFmtId="41" fontId="28" fillId="0" borderId="52" xfId="0" applyNumberFormat="1" applyFont="1" applyFill="1" applyBorder="1" applyAlignment="1" applyProtection="1">
      <protection locked="0"/>
    </xf>
    <xf numFmtId="41" fontId="28" fillId="0" borderId="58" xfId="0" applyNumberFormat="1" applyFont="1" applyFill="1" applyBorder="1" applyAlignment="1" applyProtection="1">
      <protection locked="0"/>
    </xf>
    <xf numFmtId="41" fontId="29" fillId="2" borderId="61" xfId="0" applyNumberFormat="1" applyFont="1" applyFill="1" applyBorder="1" applyAlignment="1" applyProtection="1"/>
    <xf numFmtId="0" fontId="28" fillId="0" borderId="53" xfId="5" applyFont="1" applyFill="1" applyBorder="1" applyAlignment="1" applyProtection="1">
      <alignment horizontal="distributed" vertical="center"/>
      <protection locked="0"/>
    </xf>
    <xf numFmtId="0" fontId="28" fillId="0" borderId="19" xfId="5" applyFont="1" applyFill="1" applyBorder="1" applyAlignment="1" applyProtection="1">
      <alignment horizontal="distributed" vertical="center"/>
      <protection locked="0"/>
    </xf>
    <xf numFmtId="41" fontId="28" fillId="0" borderId="70" xfId="0" applyNumberFormat="1" applyFont="1" applyBorder="1" applyAlignment="1" applyProtection="1">
      <protection locked="0"/>
    </xf>
    <xf numFmtId="41" fontId="28" fillId="0" borderId="68" xfId="0" applyNumberFormat="1" applyFont="1" applyBorder="1" applyAlignment="1" applyProtection="1">
      <protection locked="0"/>
    </xf>
    <xf numFmtId="41" fontId="28" fillId="0" borderId="69" xfId="0" applyNumberFormat="1" applyFont="1" applyBorder="1" applyAlignment="1" applyProtection="1">
      <protection locked="0"/>
    </xf>
    <xf numFmtId="0" fontId="28" fillId="0" borderId="71" xfId="5" applyFont="1" applyFill="1" applyBorder="1" applyAlignment="1" applyProtection="1">
      <alignment horizontal="distributed" vertical="center"/>
      <protection locked="0"/>
    </xf>
    <xf numFmtId="41" fontId="28" fillId="0" borderId="71" xfId="0" applyNumberFormat="1" applyFont="1" applyBorder="1" applyAlignment="1" applyProtection="1">
      <protection locked="0"/>
    </xf>
    <xf numFmtId="41" fontId="28" fillId="0" borderId="73" xfId="0" applyNumberFormat="1" applyFont="1" applyBorder="1" applyAlignment="1" applyProtection="1">
      <protection locked="0"/>
    </xf>
    <xf numFmtId="41" fontId="29" fillId="2" borderId="133" xfId="0" applyNumberFormat="1" applyFont="1" applyFill="1" applyBorder="1" applyAlignment="1" applyProtection="1"/>
  </cellXfs>
  <cellStyles count="8">
    <cellStyle name="パーセント 2" xfId="7" xr:uid="{197A2B73-A3FD-4463-8B4C-D577687648EA}"/>
    <cellStyle name="桁区切り" xfId="1" builtinId="6"/>
    <cellStyle name="桁区切り 2" xfId="3" xr:uid="{A058B2BC-84E1-4AE9-BF92-38446B292E70}"/>
    <cellStyle name="標準" xfId="0" builtinId="0"/>
    <cellStyle name="標準 2" xfId="6" xr:uid="{AF6BFA14-537E-4425-8514-D922C46D7ED9}"/>
    <cellStyle name="標準_作成中" xfId="5" xr:uid="{ACCACDA1-A9FB-4541-903F-1F8FD8F45188}"/>
    <cellStyle name="標準_作成中_H15.4" xfId="4" xr:uid="{A0390D3F-B239-4101-B4D4-0A92909EE394}"/>
    <cellStyle name="標準_長谷部" xfId="2" xr:uid="{FB39C072-759F-4DAC-87CD-3B966E91D8EE}"/>
  </cellStyles>
  <dxfs count="0"/>
  <tableStyles count="0" defaultTableStyle="TableStyleMedium2" defaultPivotStyle="PivotStyleLight16"/>
  <colors>
    <mruColors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41"/>
      <c:rotY val="23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921832370271285E-2"/>
          <c:y val="5.6916369060424826E-2"/>
          <c:w val="0.92750250600834305"/>
          <c:h val="0.818138921159445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439859049239238E-3"/>
                  <c:y val="-3.0839177889650377E-3"/>
                </c:manualLayout>
              </c:layout>
              <c:tx>
                <c:rich>
                  <a:bodyPr/>
                  <a:lstStyle/>
                  <a:p>
                    <a:pPr>
                      <a:defRPr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50" baseline="0"/>
                      <a:t>4,143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ED-4ABA-A30E-BB4FA96AB695}"/>
                </c:ext>
              </c:extLst>
            </c:dLbl>
            <c:dLbl>
              <c:idx val="1"/>
              <c:layout>
                <c:manualLayout>
                  <c:x val="-3.7181123110599317E-4"/>
                  <c:y val="1.344979418556287E-2"/>
                </c:manualLayout>
              </c:layout>
              <c:tx>
                <c:rich>
                  <a:bodyPr/>
                  <a:lstStyle/>
                  <a:p>
                    <a:pPr>
                      <a:defRPr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50" baseline="0"/>
                      <a:t>7,342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D-4ABA-A30E-BB4FA96AB695}"/>
                </c:ext>
              </c:extLst>
            </c:dLbl>
            <c:dLbl>
              <c:idx val="2"/>
              <c:layout>
                <c:manualLayout>
                  <c:x val="-7.6445385038332661E-3"/>
                  <c:y val="5.0264618562022674E-3"/>
                </c:manualLayout>
              </c:layout>
              <c:tx>
                <c:rich>
                  <a:bodyPr/>
                  <a:lstStyle/>
                  <a:p>
                    <a:pPr>
                      <a:defRPr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50" baseline="0"/>
                      <a:t>11,198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D-4ABA-A30E-BB4FA96AB695}"/>
                </c:ext>
              </c:extLst>
            </c:dLbl>
            <c:dLbl>
              <c:idx val="3"/>
              <c:layout>
                <c:manualLayout>
                  <c:x val="-3.8432576119678333E-3"/>
                  <c:y val="6.59044331787293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D-4ABA-A30E-BB4FA96AB695}"/>
                </c:ext>
              </c:extLst>
            </c:dLbl>
            <c:dLbl>
              <c:idx val="4"/>
              <c:layout>
                <c:manualLayout>
                  <c:x val="-1.6146744146837203E-3"/>
                  <c:y val="-1.42067369686513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ED-4ABA-A30E-BB4FA96AB695}"/>
                </c:ext>
              </c:extLst>
            </c:dLbl>
            <c:dLbl>
              <c:idx val="5"/>
              <c:layout>
                <c:manualLayout>
                  <c:x val="-3.3225095874873348E-3"/>
                  <c:y val="4.71178807567086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ED-4ABA-A30E-BB4FA96AB695}"/>
                </c:ext>
              </c:extLst>
            </c:dLbl>
            <c:dLbl>
              <c:idx val="6"/>
              <c:layout>
                <c:manualLayout>
                  <c:x val="-1.4173228346456694E-3"/>
                  <c:y val="1.819293136303167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ED-4ABA-A30E-BB4FA96AB695}"/>
                </c:ext>
              </c:extLst>
            </c:dLbl>
            <c:dLbl>
              <c:idx val="7"/>
              <c:layout>
                <c:manualLayout>
                  <c:x val="1.3177389598617575E-3"/>
                  <c:y val="1.83199916517933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ED-4ABA-A30E-BB4FA96AB695}"/>
                </c:ext>
              </c:extLst>
            </c:dLbl>
            <c:dLbl>
              <c:idx val="8"/>
              <c:layout>
                <c:manualLayout>
                  <c:x val="4.6340081978727167E-3"/>
                  <c:y val="1.00531060816514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ED-4ABA-A30E-BB4FA96AB695}"/>
                </c:ext>
              </c:extLst>
            </c:dLbl>
            <c:dLbl>
              <c:idx val="9"/>
              <c:layout>
                <c:manualLayout>
                  <c:x val="5.3169725263761299E-3"/>
                  <c:y val="8.40592756793360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ED-4ABA-A30E-BB4FA96AB695}"/>
                </c:ext>
              </c:extLst>
            </c:dLbl>
            <c:dLbl>
              <c:idx val="10"/>
              <c:layout>
                <c:manualLayout>
                  <c:x val="2.1430993695841713E-3"/>
                  <c:y val="1.24805120840007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ED-4ABA-A30E-BB4FA96AB695}"/>
                </c:ext>
              </c:extLst>
            </c:dLbl>
            <c:dLbl>
              <c:idx val="11"/>
              <c:layout>
                <c:manualLayout>
                  <c:x val="2.1299254526091589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ED-4ABA-A30E-BB4FA96AB695}"/>
                </c:ext>
              </c:extLst>
            </c:dLbl>
            <c:dLbl>
              <c:idx val="12"/>
              <c:layout>
                <c:manualLayout>
                  <c:x val="5.6233669668445934E-3"/>
                  <c:y val="1.11108488869389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ED-4ABA-A30E-BB4FA96AB695}"/>
                </c:ext>
              </c:extLst>
            </c:dLbl>
            <c:dLbl>
              <c:idx val="13"/>
              <c:layout>
                <c:manualLayout>
                  <c:x val="1.8185539026047961E-3"/>
                  <c:y val="7.407327371113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ED-4ABA-A30E-BB4FA96AB695}"/>
                </c:ext>
              </c:extLst>
            </c:dLbl>
            <c:dLbl>
              <c:idx val="14"/>
              <c:layout>
                <c:manualLayout>
                  <c:x val="1.8262233504262831E-3"/>
                  <c:y val="3.51756350650838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CED-4ABA-A30E-BB4FA96AB695}"/>
                </c:ext>
              </c:extLst>
            </c:dLbl>
            <c:dLbl>
              <c:idx val="15"/>
              <c:layout>
                <c:manualLayout>
                  <c:x val="-1.4035089513321128E-4"/>
                  <c:y val="-3.70380585528884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ED-4ABA-A30E-BB4FA96AB695}"/>
                </c:ext>
              </c:extLst>
            </c:dLbl>
            <c:dLbl>
              <c:idx val="16"/>
              <c:layout>
                <c:manualLayout>
                  <c:x val="0"/>
                  <c:y val="-7.2222223801885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CED-4ABA-A30E-BB4FA96AB695}"/>
                </c:ext>
              </c:extLst>
            </c:dLbl>
            <c:dLbl>
              <c:idx val="17"/>
              <c:layout>
                <c:manualLayout>
                  <c:x val="2.8911261804397469E-3"/>
                  <c:y val="-1.80038061680622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ED-4ABA-A30E-BB4FA96AB695}"/>
                </c:ext>
              </c:extLst>
            </c:dLbl>
            <c:dLbl>
              <c:idx val="18"/>
              <c:layout>
                <c:manualLayout>
                  <c:x val="4.2886486617883463E-3"/>
                  <c:y val="-4.0804211423908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CED-4ABA-A30E-BB4FA96AB695}"/>
                </c:ext>
              </c:extLst>
            </c:dLbl>
            <c:dLbl>
              <c:idx val="19"/>
              <c:layout>
                <c:manualLayout>
                  <c:x val="4.1008339714297863E-3"/>
                  <c:y val="3.3693020653845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CED-4ABA-A30E-BB4FA96AB695}"/>
                </c:ext>
              </c:extLst>
            </c:dLbl>
            <c:dLbl>
              <c:idx val="20"/>
              <c:layout>
                <c:manualLayout>
                  <c:x val="4.8725629988427901E-3"/>
                  <c:y val="-3.064633734026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CED-4ABA-A30E-BB4FA96AB695}"/>
                </c:ext>
              </c:extLst>
            </c:dLbl>
            <c:dLbl>
              <c:idx val="22"/>
              <c:layout>
                <c:manualLayout>
                  <c:x val="3.8239122548704599E-3"/>
                  <c:y val="-4.4029679640578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CED-4ABA-A30E-BB4FA96AB695}"/>
                </c:ext>
              </c:extLst>
            </c:dLbl>
            <c:dLbl>
              <c:idx val="23"/>
              <c:layout>
                <c:manualLayout>
                  <c:x val="1.1373791534649562E-2"/>
                  <c:y val="-3.7271699030378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ED-4ABA-A30E-BB4FA96AB69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実施状況!$K$34:$AH$34</c:f>
              <c:strCache>
                <c:ptCount val="24"/>
                <c:pt idx="0">
                  <c:v>Ｈ13</c:v>
                </c:pt>
                <c:pt idx="1">
                  <c:v>Ｈ14</c:v>
                </c:pt>
                <c:pt idx="2">
                  <c:v>Ｈ15</c:v>
                </c:pt>
                <c:pt idx="3">
                  <c:v>Ｈ16</c:v>
                </c:pt>
                <c:pt idx="4">
                  <c:v>Ｈ17</c:v>
                </c:pt>
                <c:pt idx="5">
                  <c:v>Ｈ18</c:v>
                </c:pt>
                <c:pt idx="6">
                  <c:v>Ｈ19</c:v>
                </c:pt>
                <c:pt idx="7">
                  <c:v>Ｈ20</c:v>
                </c:pt>
                <c:pt idx="8">
                  <c:v>Ｈ21</c:v>
                </c:pt>
                <c:pt idx="9">
                  <c:v>Ｈ22</c:v>
                </c:pt>
                <c:pt idx="10">
                  <c:v>Ｈ23</c:v>
                </c:pt>
                <c:pt idx="11">
                  <c:v>Ｈ24</c:v>
                </c:pt>
                <c:pt idx="12">
                  <c:v>Ｈ25</c:v>
                </c:pt>
                <c:pt idx="13">
                  <c:v>Ｈ26</c:v>
                </c:pt>
                <c:pt idx="14">
                  <c:v>Ｈ27</c:v>
                </c:pt>
                <c:pt idx="15">
                  <c:v>Ｈ28</c:v>
                </c:pt>
                <c:pt idx="16">
                  <c:v>Ｈ29</c:v>
                </c:pt>
                <c:pt idx="17">
                  <c:v>Ｈ30</c:v>
                </c:pt>
                <c:pt idx="18">
                  <c:v>R1</c:v>
                </c:pt>
                <c:pt idx="19">
                  <c:v>R2 </c:v>
                </c:pt>
                <c:pt idx="20">
                  <c:v>R3</c:v>
                </c:pt>
                <c:pt idx="21">
                  <c:v>R4</c:v>
                </c:pt>
                <c:pt idx="22">
                  <c:v>R5</c:v>
                </c:pt>
                <c:pt idx="23">
                  <c:v>R6</c:v>
                </c:pt>
              </c:strCache>
            </c:strRef>
          </c:cat>
          <c:val>
            <c:numRef>
              <c:f>実施状況!$K$35:$AH$35</c:f>
              <c:numCache>
                <c:formatCode>General</c:formatCode>
                <c:ptCount val="24"/>
                <c:pt idx="0">
                  <c:v>4143</c:v>
                </c:pt>
                <c:pt idx="1">
                  <c:v>7342</c:v>
                </c:pt>
                <c:pt idx="2">
                  <c:v>11198</c:v>
                </c:pt>
                <c:pt idx="3" formatCode="_(* #,##0_);_(* \(#,##0\);_(* &quot;-&quot;_);_(@_)">
                  <c:v>14720</c:v>
                </c:pt>
                <c:pt idx="4" formatCode="_(* #,##0_);_(* \(#,##0\);_(* &quot;-&quot;_);_(@_)">
                  <c:v>18385</c:v>
                </c:pt>
                <c:pt idx="5" formatCode="_(* #,##0_);_(* \(#,##0\);_(* &quot;-&quot;_);_(@_)">
                  <c:v>21891</c:v>
                </c:pt>
                <c:pt idx="6" formatCode="_(* #,##0_);_(* \(#,##0\);_(* &quot;-&quot;_);_(@_)">
                  <c:v>25522</c:v>
                </c:pt>
                <c:pt idx="7" formatCode="_(* #,##0_);_(* \(#,##0\);_(* &quot;-&quot;_);_(@_)">
                  <c:v>29212</c:v>
                </c:pt>
                <c:pt idx="8" formatCode="#,##0">
                  <c:v>31968</c:v>
                </c:pt>
                <c:pt idx="9" formatCode="#,##0">
                  <c:v>35059</c:v>
                </c:pt>
                <c:pt idx="10" formatCode="#,##0">
                  <c:v>37814</c:v>
                </c:pt>
                <c:pt idx="11" formatCode="#,##0">
                  <c:v>40720</c:v>
                </c:pt>
                <c:pt idx="12" formatCode="#,##0">
                  <c:v>43632</c:v>
                </c:pt>
                <c:pt idx="13" formatCode="#,##0">
                  <c:v>46687</c:v>
                </c:pt>
                <c:pt idx="14" formatCode="#,##0">
                  <c:v>49791</c:v>
                </c:pt>
                <c:pt idx="15" formatCode="#,##0">
                  <c:v>51828</c:v>
                </c:pt>
                <c:pt idx="16" formatCode="#,##0_);[Red]\(#,##0\)">
                  <c:v>53484</c:v>
                </c:pt>
                <c:pt idx="17" formatCode="#,##0_);[Red]\(#,##0\)">
                  <c:v>54797</c:v>
                </c:pt>
                <c:pt idx="18" formatCode="#,##0_);[Red]\(#,##0\)">
                  <c:v>55717</c:v>
                </c:pt>
                <c:pt idx="19" formatCode="#,##0_);[Red]\(#,##0\)">
                  <c:v>56761</c:v>
                </c:pt>
                <c:pt idx="20" formatCode="#,##0_);[Red]\(#,##0\)">
                  <c:v>56549</c:v>
                </c:pt>
                <c:pt idx="21" formatCode="#,##0_);[Red]\(#,##0\)">
                  <c:v>56550</c:v>
                </c:pt>
                <c:pt idx="22" formatCode="#,##0_);[Red]\(#,##0\)">
                  <c:v>56398</c:v>
                </c:pt>
                <c:pt idx="23" formatCode="#,##0_);[Red]\(#,##0\)">
                  <c:v>56681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CED-4ABA-A30E-BB4FA96AB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7323328"/>
        <c:axId val="407924392"/>
        <c:axId val="0"/>
      </c:bar3DChart>
      <c:catAx>
        <c:axId val="407323328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7924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7924392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7323328"/>
        <c:crosses val="autoZero"/>
        <c:crossBetween val="between"/>
        <c:majorUnit val="10000"/>
        <c:min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37</xdr:row>
      <xdr:rowOff>104774</xdr:rowOff>
    </xdr:from>
    <xdr:to>
      <xdr:col>8</xdr:col>
      <xdr:colOff>714375</xdr:colOff>
      <xdr:row>58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780B47-92CE-4B2D-A8C7-4F107756F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554355</xdr:colOff>
      <xdr:row>56</xdr:row>
      <xdr:rowOff>22860</xdr:rowOff>
    </xdr:from>
    <xdr:ext cx="611505" cy="26404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D70504-7C37-44EB-BD3C-ECCA23FDE469}"/>
            </a:ext>
          </a:extLst>
        </xdr:cNvPr>
        <xdr:cNvSpPr txBox="1"/>
      </xdr:nvSpPr>
      <xdr:spPr>
        <a:xfrm>
          <a:off x="6978015" y="10058400"/>
          <a:ext cx="611505" cy="264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（年度）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0.05741</cdr:x>
      <cdr:y>0.9071</cdr:y>
    </cdr:from>
    <cdr:to>
      <cdr:x>0.37917</cdr:x>
      <cdr:y>0.97541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09574" y="3162300"/>
          <a:ext cx="22955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0.07477</cdr:x>
      <cdr:y>0.89891</cdr:y>
    </cdr:from>
    <cdr:to>
      <cdr:x>0.55541</cdr:x>
      <cdr:y>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33400" y="3200400"/>
          <a:ext cx="34290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2</xdr:col>
      <xdr:colOff>0</xdr:colOff>
      <xdr:row>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EDB0728-0259-4EAC-B34E-F2181C54466F}"/>
            </a:ext>
          </a:extLst>
        </xdr:cNvPr>
        <xdr:cNvSpPr>
          <a:spLocks noChangeShapeType="1"/>
        </xdr:cNvSpPr>
      </xdr:nvSpPr>
      <xdr:spPr bwMode="auto">
        <a:xfrm>
          <a:off x="114300" y="1257300"/>
          <a:ext cx="830580" cy="741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28575</xdr:colOff>
      <xdr:row>4</xdr:row>
      <xdr:rowOff>0</xdr:rowOff>
    </xdr:from>
    <xdr:to>
      <xdr:col>21</xdr:col>
      <xdr:colOff>1133475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814F158-8B29-4D81-AE1F-34F0CB7DB0AB}"/>
            </a:ext>
          </a:extLst>
        </xdr:cNvPr>
        <xdr:cNvSpPr>
          <a:spLocks noChangeShapeType="1"/>
        </xdr:cNvSpPr>
      </xdr:nvSpPr>
      <xdr:spPr bwMode="auto">
        <a:xfrm>
          <a:off x="19573875" y="891540"/>
          <a:ext cx="868680" cy="1097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</xdr:row>
      <xdr:rowOff>0</xdr:rowOff>
    </xdr:from>
    <xdr:to>
      <xdr:col>54</xdr:col>
      <xdr:colOff>0</xdr:colOff>
      <xdr:row>8</xdr:row>
      <xdr:rowOff>9525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070A3431-FDB0-45AE-996A-E73EBCC68795}"/>
            </a:ext>
          </a:extLst>
        </xdr:cNvPr>
        <xdr:cNvSpPr>
          <a:spLocks noChangeShapeType="1"/>
        </xdr:cNvSpPr>
      </xdr:nvSpPr>
      <xdr:spPr bwMode="auto">
        <a:xfrm>
          <a:off x="38206680" y="891540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9525</xdr:colOff>
      <xdr:row>4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16" name="Freeform 7">
          <a:extLst>
            <a:ext uri="{FF2B5EF4-FFF2-40B4-BE49-F238E27FC236}">
              <a16:creationId xmlns:a16="http://schemas.microsoft.com/office/drawing/2014/main" id="{12E6844F-DDA9-450A-86C2-2036D3BB049F}"/>
            </a:ext>
          </a:extLst>
        </xdr:cNvPr>
        <xdr:cNvSpPr>
          <a:spLocks/>
        </xdr:cNvSpPr>
      </xdr:nvSpPr>
      <xdr:spPr bwMode="auto">
        <a:xfrm>
          <a:off x="43626405" y="891540"/>
          <a:ext cx="813435" cy="1097280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72</xdr:col>
      <xdr:colOff>0</xdr:colOff>
      <xdr:row>4</xdr:row>
      <xdr:rowOff>209550</xdr:rowOff>
    </xdr:from>
    <xdr:to>
      <xdr:col>72</xdr:col>
      <xdr:colOff>0</xdr:colOff>
      <xdr:row>8</xdr:row>
      <xdr:rowOff>0</xdr:rowOff>
    </xdr:to>
    <xdr:sp macro="" textlink="">
      <xdr:nvSpPr>
        <xdr:cNvPr id="6" name="Freeform 8">
          <a:extLst>
            <a:ext uri="{FF2B5EF4-FFF2-40B4-BE49-F238E27FC236}">
              <a16:creationId xmlns:a16="http://schemas.microsoft.com/office/drawing/2014/main" id="{4CDBE6C1-6308-4E5A-B707-546F26BA08F4}"/>
            </a:ext>
          </a:extLst>
        </xdr:cNvPr>
        <xdr:cNvSpPr>
          <a:spLocks/>
        </xdr:cNvSpPr>
      </xdr:nvSpPr>
      <xdr:spPr bwMode="auto">
        <a:xfrm>
          <a:off x="51541680" y="1070610"/>
          <a:ext cx="0" cy="918210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72</xdr:col>
      <xdr:colOff>0</xdr:colOff>
      <xdr:row>4</xdr:row>
      <xdr:rowOff>0</xdr:rowOff>
    </xdr:from>
    <xdr:to>
      <xdr:col>72</xdr:col>
      <xdr:colOff>0</xdr:colOff>
      <xdr:row>8</xdr:row>
      <xdr:rowOff>0</xdr:rowOff>
    </xdr:to>
    <xdr:sp macro="" textlink="">
      <xdr:nvSpPr>
        <xdr:cNvPr id="7" name="Freeform 10">
          <a:extLst>
            <a:ext uri="{FF2B5EF4-FFF2-40B4-BE49-F238E27FC236}">
              <a16:creationId xmlns:a16="http://schemas.microsoft.com/office/drawing/2014/main" id="{E449DCC3-B62A-4548-92D6-888A328D2091}"/>
            </a:ext>
          </a:extLst>
        </xdr:cNvPr>
        <xdr:cNvSpPr>
          <a:spLocks/>
        </xdr:cNvSpPr>
      </xdr:nvSpPr>
      <xdr:spPr bwMode="auto">
        <a:xfrm>
          <a:off x="51541680" y="891540"/>
          <a:ext cx="0" cy="1097280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72</xdr:col>
      <xdr:colOff>0</xdr:colOff>
      <xdr:row>4</xdr:row>
      <xdr:rowOff>228600</xdr:rowOff>
    </xdr:from>
    <xdr:to>
      <xdr:col>72</xdr:col>
      <xdr:colOff>0</xdr:colOff>
      <xdr:row>8</xdr:row>
      <xdr:rowOff>0</xdr:rowOff>
    </xdr:to>
    <xdr:sp macro="" textlink="">
      <xdr:nvSpPr>
        <xdr:cNvPr id="8" name="Freeform 8">
          <a:extLst>
            <a:ext uri="{FF2B5EF4-FFF2-40B4-BE49-F238E27FC236}">
              <a16:creationId xmlns:a16="http://schemas.microsoft.com/office/drawing/2014/main" id="{5E74EA34-64EC-45C0-8125-8B52B32FA34F}"/>
            </a:ext>
          </a:extLst>
        </xdr:cNvPr>
        <xdr:cNvSpPr>
          <a:spLocks/>
        </xdr:cNvSpPr>
      </xdr:nvSpPr>
      <xdr:spPr bwMode="auto">
        <a:xfrm>
          <a:off x="51541680" y="1074420"/>
          <a:ext cx="0" cy="914400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72</xdr:col>
      <xdr:colOff>0</xdr:colOff>
      <xdr:row>4</xdr:row>
      <xdr:rowOff>0</xdr:rowOff>
    </xdr:from>
    <xdr:to>
      <xdr:col>72</xdr:col>
      <xdr:colOff>0</xdr:colOff>
      <xdr:row>8</xdr:row>
      <xdr:rowOff>0</xdr:rowOff>
    </xdr:to>
    <xdr:sp macro="" textlink="">
      <xdr:nvSpPr>
        <xdr:cNvPr id="9" name="Freeform 10">
          <a:extLst>
            <a:ext uri="{FF2B5EF4-FFF2-40B4-BE49-F238E27FC236}">
              <a16:creationId xmlns:a16="http://schemas.microsoft.com/office/drawing/2014/main" id="{7D53B94C-1C1C-4676-AD83-A31B93843400}"/>
            </a:ext>
          </a:extLst>
        </xdr:cNvPr>
        <xdr:cNvSpPr>
          <a:spLocks/>
        </xdr:cNvSpPr>
      </xdr:nvSpPr>
      <xdr:spPr bwMode="auto">
        <a:xfrm>
          <a:off x="51541680" y="891540"/>
          <a:ext cx="0" cy="1097280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72</xdr:col>
      <xdr:colOff>0</xdr:colOff>
      <xdr:row>4</xdr:row>
      <xdr:rowOff>228600</xdr:rowOff>
    </xdr:from>
    <xdr:to>
      <xdr:col>72</xdr:col>
      <xdr:colOff>0</xdr:colOff>
      <xdr:row>8</xdr:row>
      <xdr:rowOff>0</xdr:rowOff>
    </xdr:to>
    <xdr:sp macro="" textlink="">
      <xdr:nvSpPr>
        <xdr:cNvPr id="10" name="Freeform 8">
          <a:extLst>
            <a:ext uri="{FF2B5EF4-FFF2-40B4-BE49-F238E27FC236}">
              <a16:creationId xmlns:a16="http://schemas.microsoft.com/office/drawing/2014/main" id="{4E564614-0D92-45BF-9681-5B279C4FE925}"/>
            </a:ext>
          </a:extLst>
        </xdr:cNvPr>
        <xdr:cNvSpPr>
          <a:spLocks/>
        </xdr:cNvSpPr>
      </xdr:nvSpPr>
      <xdr:spPr bwMode="auto">
        <a:xfrm>
          <a:off x="51541680" y="1074420"/>
          <a:ext cx="0" cy="914400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72</xdr:col>
      <xdr:colOff>0</xdr:colOff>
      <xdr:row>4</xdr:row>
      <xdr:rowOff>0</xdr:rowOff>
    </xdr:from>
    <xdr:to>
      <xdr:col>72</xdr:col>
      <xdr:colOff>0</xdr:colOff>
      <xdr:row>8</xdr:row>
      <xdr:rowOff>0</xdr:rowOff>
    </xdr:to>
    <xdr:sp macro="" textlink="">
      <xdr:nvSpPr>
        <xdr:cNvPr id="11" name="Freeform 10">
          <a:extLst>
            <a:ext uri="{FF2B5EF4-FFF2-40B4-BE49-F238E27FC236}">
              <a16:creationId xmlns:a16="http://schemas.microsoft.com/office/drawing/2014/main" id="{DE5AB6DC-BED2-4A6F-837B-4BA6F0858073}"/>
            </a:ext>
          </a:extLst>
        </xdr:cNvPr>
        <xdr:cNvSpPr>
          <a:spLocks/>
        </xdr:cNvSpPr>
      </xdr:nvSpPr>
      <xdr:spPr bwMode="auto">
        <a:xfrm>
          <a:off x="51541680" y="891540"/>
          <a:ext cx="0" cy="1097280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71</xdr:col>
      <xdr:colOff>9525</xdr:colOff>
      <xdr:row>4</xdr:row>
      <xdr:rowOff>0</xdr:rowOff>
    </xdr:from>
    <xdr:to>
      <xdr:col>72</xdr:col>
      <xdr:colOff>0</xdr:colOff>
      <xdr:row>8</xdr:row>
      <xdr:rowOff>0</xdr:rowOff>
    </xdr:to>
    <xdr:sp macro="" textlink="">
      <xdr:nvSpPr>
        <xdr:cNvPr id="12" name="Freeform 7">
          <a:extLst>
            <a:ext uri="{FF2B5EF4-FFF2-40B4-BE49-F238E27FC236}">
              <a16:creationId xmlns:a16="http://schemas.microsoft.com/office/drawing/2014/main" id="{50211B76-E189-40BC-9359-DF81C2EFF8D1}"/>
            </a:ext>
          </a:extLst>
        </xdr:cNvPr>
        <xdr:cNvSpPr>
          <a:spLocks/>
        </xdr:cNvSpPr>
      </xdr:nvSpPr>
      <xdr:spPr bwMode="auto">
        <a:xfrm>
          <a:off x="50728245" y="891540"/>
          <a:ext cx="813435" cy="1097280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85EB-B99A-4233-914A-66DFC40CB550}">
  <sheetPr>
    <tabColor theme="5" tint="0.79998168889431442"/>
  </sheetPr>
  <dimension ref="A1:AH65"/>
  <sheetViews>
    <sheetView tabSelected="1" workbookViewId="0"/>
  </sheetViews>
  <sheetFormatPr defaultColWidth="9" defaultRowHeight="13.2"/>
  <cols>
    <col min="1" max="1" width="9" style="129"/>
    <col min="2" max="3" width="11.33203125" style="129" customWidth="1"/>
    <col min="4" max="4" width="19.109375" style="129" customWidth="1"/>
    <col min="5" max="5" width="11.88671875" style="129" customWidth="1"/>
    <col min="6" max="6" width="19.109375" style="129" customWidth="1"/>
    <col min="7" max="7" width="11.88671875" style="129" customWidth="1"/>
    <col min="8" max="8" width="9.109375" style="129" customWidth="1"/>
    <col min="9" max="9" width="11" style="129" customWidth="1"/>
    <col min="10" max="10" width="9" style="129"/>
    <col min="11" max="11" width="9.33203125" style="129" customWidth="1"/>
    <col min="12" max="15" width="9" style="129"/>
    <col min="16" max="16" width="9.44140625" style="129" bestFit="1" customWidth="1"/>
    <col min="17" max="25" width="9" style="129"/>
    <col min="26" max="26" width="11.109375" style="129" customWidth="1"/>
    <col min="27" max="16384" width="9" style="129"/>
  </cols>
  <sheetData>
    <row r="1" spans="1:9" ht="16.2">
      <c r="A1" s="128" t="s">
        <v>100</v>
      </c>
      <c r="E1" s="278"/>
      <c r="G1" s="130" t="s">
        <v>101</v>
      </c>
    </row>
    <row r="2" spans="1:9" ht="13.8" thickBot="1"/>
    <row r="3" spans="1:9" ht="13.8" thickBot="1">
      <c r="B3" s="131"/>
      <c r="C3" s="132"/>
      <c r="D3" s="280" t="s">
        <v>101</v>
      </c>
      <c r="E3" s="281"/>
      <c r="F3" s="133" t="s">
        <v>145</v>
      </c>
      <c r="G3" s="134"/>
    </row>
    <row r="4" spans="1:9">
      <c r="B4" s="135" t="s">
        <v>102</v>
      </c>
      <c r="C4" s="136"/>
      <c r="D4" s="137">
        <f>SUM(D5:D9)</f>
        <v>2350918</v>
      </c>
      <c r="E4" s="138">
        <f>SUM(E5:E9)</f>
        <v>1</v>
      </c>
      <c r="F4" s="137">
        <v>2341096</v>
      </c>
      <c r="G4" s="139">
        <v>0.99999999999999989</v>
      </c>
    </row>
    <row r="5" spans="1:9">
      <c r="B5" s="140" t="s">
        <v>103</v>
      </c>
      <c r="C5" s="141"/>
      <c r="D5" s="224">
        <f>令和6年度累計!F9</f>
        <v>753379</v>
      </c>
      <c r="E5" s="238">
        <f>D5/$D$4</f>
        <v>0.32046162392733391</v>
      </c>
      <c r="F5" s="142">
        <v>768481</v>
      </c>
      <c r="G5" s="143">
        <v>0.32825693606755124</v>
      </c>
    </row>
    <row r="6" spans="1:9">
      <c r="B6" s="144" t="s">
        <v>104</v>
      </c>
      <c r="C6" s="145"/>
      <c r="D6" s="146">
        <f>令和6年度累計!J9</f>
        <v>600719</v>
      </c>
      <c r="E6" s="147">
        <f t="shared" ref="E6:E10" si="0">D6/$D$4</f>
        <v>0.25552528841924727</v>
      </c>
      <c r="F6" s="146">
        <v>592665</v>
      </c>
      <c r="G6" s="148">
        <v>0.25315706831330281</v>
      </c>
    </row>
    <row r="7" spans="1:9">
      <c r="B7" s="144" t="s">
        <v>105</v>
      </c>
      <c r="C7" s="145"/>
      <c r="D7" s="146">
        <f>令和6年度累計!N9</f>
        <v>837706</v>
      </c>
      <c r="E7" s="147">
        <f t="shared" si="0"/>
        <v>0.3563314415900512</v>
      </c>
      <c r="F7" s="146">
        <v>819678</v>
      </c>
      <c r="G7" s="148">
        <v>0.35012575306608529</v>
      </c>
    </row>
    <row r="8" spans="1:9">
      <c r="B8" s="144" t="s">
        <v>106</v>
      </c>
      <c r="C8" s="145"/>
      <c r="D8" s="146">
        <f>令和6年度累計!R9</f>
        <v>132678</v>
      </c>
      <c r="E8" s="147">
        <f t="shared" si="0"/>
        <v>5.6436677076784472E-2</v>
      </c>
      <c r="F8" s="146">
        <v>133008</v>
      </c>
      <c r="G8" s="148">
        <v>5.6814415128640605E-2</v>
      </c>
    </row>
    <row r="9" spans="1:9">
      <c r="B9" s="149" t="s">
        <v>107</v>
      </c>
      <c r="C9" s="150"/>
      <c r="D9" s="239">
        <f>令和6年度累計!S9</f>
        <v>26436</v>
      </c>
      <c r="E9" s="240">
        <f t="shared" si="0"/>
        <v>1.1244968986583113E-2</v>
      </c>
      <c r="F9" s="152">
        <v>27264</v>
      </c>
      <c r="G9" s="153">
        <v>1.1645827424420016E-2</v>
      </c>
    </row>
    <row r="10" spans="1:9">
      <c r="B10" s="154" t="s">
        <v>108</v>
      </c>
      <c r="C10" s="155"/>
      <c r="D10" s="225">
        <f>令和6年度累計!D9+令和6年度累計!H9+令和6年度累計!L9+令和6年度累計!P9</f>
        <v>38451</v>
      </c>
      <c r="E10" s="241">
        <f t="shared" si="0"/>
        <v>1.6355738481733519E-2</v>
      </c>
      <c r="F10" s="157">
        <v>35256</v>
      </c>
      <c r="G10" s="158">
        <v>1.5059613104289615E-2</v>
      </c>
    </row>
    <row r="11" spans="1:9">
      <c r="B11" s="159" t="s">
        <v>109</v>
      </c>
      <c r="C11" s="160"/>
      <c r="D11" s="161">
        <f>SUM(D12:D15)</f>
        <v>11192</v>
      </c>
      <c r="E11" s="162">
        <f>SUM(E12:E15)</f>
        <v>1</v>
      </c>
      <c r="F11" s="163">
        <v>10641</v>
      </c>
      <c r="G11" s="139">
        <v>0.99999999999999989</v>
      </c>
    </row>
    <row r="12" spans="1:9">
      <c r="B12" s="140" t="s">
        <v>110</v>
      </c>
      <c r="C12" s="141"/>
      <c r="D12" s="142">
        <f>令和6年度累計!W9</f>
        <v>5988</v>
      </c>
      <c r="E12" s="164">
        <f>D12/D11</f>
        <v>0.53502501786990708</v>
      </c>
      <c r="F12" s="165">
        <v>5781</v>
      </c>
      <c r="G12" s="143">
        <v>0.54327600789399488</v>
      </c>
    </row>
    <row r="13" spans="1:9">
      <c r="B13" s="144" t="s">
        <v>104</v>
      </c>
      <c r="C13" s="145"/>
      <c r="D13" s="146">
        <f>令和6年度累計!AE9</f>
        <v>1775</v>
      </c>
      <c r="E13" s="166">
        <f>D13/D11</f>
        <v>0.15859542530378842</v>
      </c>
      <c r="F13" s="167">
        <v>1620</v>
      </c>
      <c r="G13" s="148">
        <v>0.15224133070200169</v>
      </c>
    </row>
    <row r="14" spans="1:9">
      <c r="B14" s="144" t="s">
        <v>105</v>
      </c>
      <c r="C14" s="145"/>
      <c r="D14" s="146">
        <f>令和6年度累計!AM9</f>
        <v>2945</v>
      </c>
      <c r="E14" s="166">
        <f>D14/D11</f>
        <v>0.26313438170121517</v>
      </c>
      <c r="F14" s="167">
        <v>2693</v>
      </c>
      <c r="G14" s="148">
        <v>0.25307771825956205</v>
      </c>
    </row>
    <row r="15" spans="1:9">
      <c r="B15" s="149" t="s">
        <v>107</v>
      </c>
      <c r="C15" s="150"/>
      <c r="D15" s="151">
        <f>令和6年度累計!AU9</f>
        <v>484</v>
      </c>
      <c r="E15" s="168">
        <f>D15/D11</f>
        <v>4.3245175125089352E-2</v>
      </c>
      <c r="F15" s="152">
        <v>547</v>
      </c>
      <c r="G15" s="153">
        <v>5.1404943144441315E-2</v>
      </c>
      <c r="H15" s="169"/>
      <c r="I15" s="169"/>
    </row>
    <row r="16" spans="1:9" ht="12.75" customHeight="1">
      <c r="B16" s="154" t="s">
        <v>111</v>
      </c>
      <c r="C16" s="170"/>
      <c r="D16" s="156">
        <f>SUM(D17:D20)</f>
        <v>4864</v>
      </c>
      <c r="E16" s="171">
        <v>0.43453391724014656</v>
      </c>
      <c r="F16" s="172">
        <v>4515</v>
      </c>
      <c r="G16" s="173">
        <v>0.42430222723428251</v>
      </c>
    </row>
    <row r="17" spans="2:16">
      <c r="B17" s="282" t="s">
        <v>112</v>
      </c>
      <c r="C17" s="174" t="s">
        <v>110</v>
      </c>
      <c r="D17" s="142">
        <f>令和6年度累計!AA9</f>
        <v>2444</v>
      </c>
      <c r="E17" s="175">
        <v>0.50246812011517894</v>
      </c>
      <c r="F17" s="142">
        <v>2307</v>
      </c>
      <c r="G17" s="143">
        <v>0.5109634551495017</v>
      </c>
      <c r="H17" s="176"/>
      <c r="I17" s="176"/>
    </row>
    <row r="18" spans="2:16">
      <c r="B18" s="283"/>
      <c r="C18" s="177" t="s">
        <v>104</v>
      </c>
      <c r="D18" s="146">
        <f>令和6年度累計!AI9</f>
        <v>608</v>
      </c>
      <c r="E18" s="178">
        <v>0.12505141916906623</v>
      </c>
      <c r="F18" s="146">
        <v>568</v>
      </c>
      <c r="G18" s="179">
        <v>0.12580287929125139</v>
      </c>
      <c r="H18" s="176"/>
      <c r="I18" s="176"/>
    </row>
    <row r="19" spans="2:16">
      <c r="B19" s="283"/>
      <c r="C19" s="177" t="s">
        <v>105</v>
      </c>
      <c r="D19" s="146">
        <f>令和6年度累計!AQ9</f>
        <v>1605</v>
      </c>
      <c r="E19" s="180">
        <v>0.32990538872891811</v>
      </c>
      <c r="F19" s="146">
        <v>1401</v>
      </c>
      <c r="G19" s="148">
        <v>0.31029900332225913</v>
      </c>
      <c r="H19" s="176"/>
      <c r="I19" s="176"/>
    </row>
    <row r="20" spans="2:16">
      <c r="B20" s="284"/>
      <c r="C20" s="181" t="s">
        <v>107</v>
      </c>
      <c r="D20" s="151">
        <f>令和6年度累計!AY9</f>
        <v>207</v>
      </c>
      <c r="E20" s="182">
        <v>4.2575071986836695E-2</v>
      </c>
      <c r="F20" s="151">
        <v>239</v>
      </c>
      <c r="G20" s="153">
        <v>5.2934662236987819E-2</v>
      </c>
      <c r="H20" s="176"/>
      <c r="I20" s="176"/>
    </row>
    <row r="21" spans="2:16">
      <c r="B21" s="230"/>
      <c r="C21" s="231"/>
      <c r="D21" s="232"/>
      <c r="E21" s="183"/>
      <c r="F21" s="184"/>
      <c r="G21" s="185"/>
      <c r="H21" s="176"/>
      <c r="I21" s="176"/>
      <c r="P21" s="186"/>
    </row>
    <row r="22" spans="2:16" ht="13.8" thickBot="1">
      <c r="B22" s="187" t="s">
        <v>113</v>
      </c>
      <c r="C22" s="188"/>
      <c r="D22" s="189">
        <f>令和6年度累計!BR9</f>
        <v>11187</v>
      </c>
      <c r="E22" s="190"/>
      <c r="F22" s="227">
        <v>10829</v>
      </c>
      <c r="G22" s="191"/>
    </row>
    <row r="23" spans="2:16" s="176" customFormat="1" ht="13.8" thickBot="1">
      <c r="B23" s="192"/>
      <c r="C23" s="192"/>
      <c r="D23" s="193"/>
      <c r="E23" s="194"/>
      <c r="F23" s="195"/>
      <c r="G23" s="192"/>
    </row>
    <row r="24" spans="2:16">
      <c r="B24" s="285" t="s">
        <v>143</v>
      </c>
      <c r="C24" s="286"/>
      <c r="D24" s="137">
        <v>56681</v>
      </c>
      <c r="E24" s="196">
        <v>1</v>
      </c>
      <c r="F24" s="192"/>
      <c r="G24" s="192"/>
      <c r="J24" s="169"/>
      <c r="K24" s="169"/>
    </row>
    <row r="25" spans="2:16">
      <c r="B25" s="140" t="s">
        <v>110</v>
      </c>
      <c r="C25" s="141"/>
      <c r="D25" s="233">
        <v>20444</v>
      </c>
      <c r="E25" s="197">
        <v>0.36099999999999999</v>
      </c>
      <c r="F25" s="192"/>
      <c r="G25" s="192"/>
    </row>
    <row r="26" spans="2:16" ht="14.25" customHeight="1">
      <c r="B26" s="144" t="s">
        <v>104</v>
      </c>
      <c r="C26" s="145"/>
      <c r="D26" s="235">
        <v>14833</v>
      </c>
      <c r="E26" s="198">
        <v>0.26200000000000001</v>
      </c>
      <c r="F26" s="192"/>
      <c r="G26" s="199"/>
      <c r="H26" s="200"/>
      <c r="I26" s="200"/>
    </row>
    <row r="27" spans="2:16">
      <c r="B27" s="144" t="s">
        <v>105</v>
      </c>
      <c r="C27" s="145"/>
      <c r="D27" s="235">
        <v>18451</v>
      </c>
      <c r="E27" s="198">
        <v>0.32600000000000001</v>
      </c>
      <c r="F27" s="192"/>
      <c r="G27" s="192"/>
    </row>
    <row r="28" spans="2:16" ht="13.8" thickBot="1">
      <c r="B28" s="201" t="s">
        <v>107</v>
      </c>
      <c r="C28" s="202"/>
      <c r="D28" s="234">
        <v>2953</v>
      </c>
      <c r="E28" s="203">
        <v>5.1999999999999998E-2</v>
      </c>
      <c r="F28" s="192"/>
      <c r="G28" s="192"/>
    </row>
    <row r="30" spans="2:16" ht="13.8" thickBot="1">
      <c r="F30" s="200"/>
    </row>
    <row r="31" spans="2:16" ht="18.600000000000001" customHeight="1">
      <c r="B31" s="204" t="s">
        <v>114</v>
      </c>
      <c r="C31" s="205"/>
      <c r="D31" s="206">
        <v>1634</v>
      </c>
      <c r="E31" s="207"/>
    </row>
    <row r="32" spans="2:16" ht="18.600000000000001" customHeight="1">
      <c r="B32" s="208" t="s">
        <v>115</v>
      </c>
      <c r="C32" s="209"/>
      <c r="D32" s="210">
        <v>4292</v>
      </c>
      <c r="E32" s="207"/>
    </row>
    <row r="33" spans="2:34" ht="18.600000000000001" customHeight="1" thickBot="1">
      <c r="B33" s="211" t="s">
        <v>116</v>
      </c>
      <c r="C33" s="212"/>
      <c r="D33" s="213">
        <v>15401</v>
      </c>
      <c r="E33" s="207"/>
      <c r="AH33" s="214"/>
    </row>
    <row r="34" spans="2:34">
      <c r="B34" s="186"/>
      <c r="C34" s="186"/>
      <c r="D34" s="207"/>
      <c r="E34" s="207"/>
      <c r="K34" s="215" t="s">
        <v>117</v>
      </c>
      <c r="L34" s="215" t="s">
        <v>118</v>
      </c>
      <c r="M34" s="215" t="s">
        <v>119</v>
      </c>
      <c r="N34" s="215" t="s">
        <v>120</v>
      </c>
      <c r="O34" s="215" t="s">
        <v>121</v>
      </c>
      <c r="P34" s="215" t="s">
        <v>122</v>
      </c>
      <c r="Q34" s="215" t="s">
        <v>123</v>
      </c>
      <c r="R34" s="215" t="s">
        <v>124</v>
      </c>
      <c r="S34" s="215" t="s">
        <v>125</v>
      </c>
      <c r="T34" s="215" t="s">
        <v>126</v>
      </c>
      <c r="U34" s="215" t="s">
        <v>127</v>
      </c>
      <c r="V34" s="215" t="s">
        <v>128</v>
      </c>
      <c r="W34" s="215" t="s">
        <v>129</v>
      </c>
      <c r="X34" s="215" t="s">
        <v>130</v>
      </c>
      <c r="Y34" s="215" t="s">
        <v>131</v>
      </c>
      <c r="Z34" s="215" t="s">
        <v>132</v>
      </c>
      <c r="AA34" s="215" t="s">
        <v>133</v>
      </c>
      <c r="AB34" s="215" t="s">
        <v>134</v>
      </c>
      <c r="AC34" s="215" t="s">
        <v>135</v>
      </c>
      <c r="AD34" s="215" t="s">
        <v>136</v>
      </c>
      <c r="AE34" s="215" t="s">
        <v>137</v>
      </c>
      <c r="AF34" s="215" t="s">
        <v>138</v>
      </c>
      <c r="AG34" s="215" t="s">
        <v>139</v>
      </c>
      <c r="AH34" s="215" t="s">
        <v>140</v>
      </c>
    </row>
    <row r="35" spans="2:34">
      <c r="B35" s="186"/>
      <c r="C35" s="186"/>
      <c r="D35" s="207"/>
      <c r="E35" s="207"/>
      <c r="K35" s="216">
        <v>4143</v>
      </c>
      <c r="L35" s="216">
        <v>7342</v>
      </c>
      <c r="M35" s="216">
        <v>11198</v>
      </c>
      <c r="N35" s="217">
        <v>14720</v>
      </c>
      <c r="O35" s="217">
        <v>18385</v>
      </c>
      <c r="P35" s="217">
        <v>21891</v>
      </c>
      <c r="Q35" s="217">
        <v>25522</v>
      </c>
      <c r="R35" s="217">
        <v>29212</v>
      </c>
      <c r="S35" s="218">
        <v>31968</v>
      </c>
      <c r="T35" s="218">
        <v>35059</v>
      </c>
      <c r="U35" s="218">
        <v>37814</v>
      </c>
      <c r="V35" s="219">
        <v>40720</v>
      </c>
      <c r="W35" s="220">
        <v>43632</v>
      </c>
      <c r="X35" s="220">
        <v>46687</v>
      </c>
      <c r="Y35" s="220">
        <v>49791</v>
      </c>
      <c r="Z35" s="220">
        <v>51828</v>
      </c>
      <c r="AA35" s="221">
        <v>53484</v>
      </c>
      <c r="AB35" s="221">
        <v>54797</v>
      </c>
      <c r="AC35" s="221">
        <v>55717</v>
      </c>
      <c r="AD35" s="221">
        <v>56761</v>
      </c>
      <c r="AE35" s="222">
        <v>56549</v>
      </c>
      <c r="AF35" s="222">
        <v>56550</v>
      </c>
      <c r="AG35" s="222">
        <v>56398</v>
      </c>
      <c r="AH35" s="222">
        <v>56681</v>
      </c>
    </row>
    <row r="36" spans="2:34">
      <c r="J36" s="129" t="s">
        <v>141</v>
      </c>
      <c r="L36" s="129">
        <v>3199</v>
      </c>
      <c r="M36" s="129">
        <v>3856</v>
      </c>
      <c r="N36" s="129">
        <v>3522</v>
      </c>
      <c r="O36" s="129">
        <v>3665</v>
      </c>
      <c r="P36" s="129">
        <v>3506</v>
      </c>
      <c r="Q36" s="129">
        <v>3631</v>
      </c>
      <c r="R36" s="129">
        <v>3690</v>
      </c>
      <c r="S36" s="129">
        <v>2756</v>
      </c>
      <c r="T36" s="129">
        <v>3091</v>
      </c>
      <c r="U36" s="129">
        <v>2755</v>
      </c>
      <c r="V36" s="129">
        <v>2906</v>
      </c>
      <c r="W36" s="129">
        <v>2912</v>
      </c>
      <c r="X36" s="129">
        <v>3055</v>
      </c>
      <c r="Y36" s="129">
        <v>3104</v>
      </c>
      <c r="Z36" s="129">
        <v>2037</v>
      </c>
      <c r="AA36" s="129">
        <v>1656</v>
      </c>
      <c r="AB36" s="129">
        <v>1313</v>
      </c>
      <c r="AC36" s="223">
        <v>920</v>
      </c>
      <c r="AD36" s="223">
        <v>1044</v>
      </c>
      <c r="AE36" s="223">
        <v>-212</v>
      </c>
      <c r="AF36" s="223">
        <v>1</v>
      </c>
      <c r="AG36" s="223">
        <v>-152</v>
      </c>
      <c r="AH36" s="223">
        <f>AH35-AG35</f>
        <v>283</v>
      </c>
    </row>
    <row r="37" spans="2:34">
      <c r="B37" s="129" t="s">
        <v>142</v>
      </c>
    </row>
    <row r="47" spans="2:34" ht="22.5" customHeight="1"/>
    <row r="48" spans="2:34" ht="41.2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</sheetData>
  <sheetProtection algorithmName="SHA-512" hashValue="n7FGkbu81cUXkJ070hzuKZhSiIM5VngP99uSRIh/qBWJAw7kK7rRDHnaMSZcRNhTI+Esigkkz9DcSUoqUzLKKQ==" saltValue="s2SGL/hjLxrsqFGEWdxLjg==" spinCount="100000" sheet="1" objects="1" scenarios="1"/>
  <mergeCells count="3">
    <mergeCell ref="D3:E3"/>
    <mergeCell ref="B17:B20"/>
    <mergeCell ref="B24:C24"/>
  </mergeCells>
  <phoneticPr fontId="3"/>
  <pageMargins left="0.78740157480314965" right="0" top="0.59055118110236227" bottom="0.59055118110236227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4660-4B82-4616-B02B-7FEAC55D7302}">
  <sheetPr>
    <tabColor rgb="FFFF99CC"/>
    <pageSetUpPr fitToPage="1"/>
  </sheetPr>
  <dimension ref="A1:BY81"/>
  <sheetViews>
    <sheetView view="pageBreakPreview" zoomScale="85" zoomScaleNormal="70" zoomScaleSheetLayoutView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L3" sqref="L3"/>
    </sheetView>
  </sheetViews>
  <sheetFormatPr defaultColWidth="8.88671875" defaultRowHeight="14.4"/>
  <cols>
    <col min="1" max="1" width="1.6640625" style="2" customWidth="1"/>
    <col min="2" max="2" width="12.109375" style="2" customWidth="1"/>
    <col min="3" max="4" width="14.109375" style="2" customWidth="1"/>
    <col min="5" max="5" width="16" style="2" bestFit="1" customWidth="1"/>
    <col min="6" max="6" width="16" style="10" bestFit="1" customWidth="1"/>
    <col min="7" max="8" width="14.109375" style="2" customWidth="1"/>
    <col min="9" max="9" width="16" style="2" bestFit="1" customWidth="1"/>
    <col min="10" max="10" width="16" style="10" bestFit="1" customWidth="1"/>
    <col min="11" max="12" width="14.109375" style="2" customWidth="1"/>
    <col min="13" max="13" width="16" style="2" bestFit="1" customWidth="1"/>
    <col min="14" max="14" width="16" style="10" bestFit="1" customWidth="1"/>
    <col min="15" max="16" width="14.109375" style="2" customWidth="1"/>
    <col min="17" max="17" width="15.44140625" style="2" customWidth="1"/>
    <col min="18" max="18" width="15.44140625" style="10" customWidth="1"/>
    <col min="19" max="19" width="14.109375" style="2" customWidth="1"/>
    <col min="20" max="20" width="18.6640625" style="10" bestFit="1" customWidth="1"/>
    <col min="21" max="21" width="1.33203125" style="12" customWidth="1"/>
    <col min="22" max="22" width="11.77734375" style="2" customWidth="1"/>
    <col min="23" max="23" width="11.33203125" style="2" customWidth="1"/>
    <col min="24" max="26" width="9.88671875" style="2" customWidth="1"/>
    <col min="27" max="27" width="11.88671875" style="2" customWidth="1"/>
    <col min="28" max="28" width="9.109375" style="2" customWidth="1"/>
    <col min="29" max="30" width="8" style="2" customWidth="1"/>
    <col min="31" max="31" width="12.6640625" style="2" customWidth="1"/>
    <col min="32" max="33" width="8" style="2" customWidth="1"/>
    <col min="34" max="34" width="9.33203125" style="2" customWidth="1"/>
    <col min="35" max="35" width="8.6640625" style="2" customWidth="1"/>
    <col min="36" max="36" width="7.77734375" style="2" customWidth="1"/>
    <col min="37" max="37" width="6.77734375" style="2" customWidth="1"/>
    <col min="38" max="38" width="9.21875" style="2" customWidth="1"/>
    <col min="39" max="39" width="11.33203125" style="2" customWidth="1"/>
    <col min="40" max="41" width="8.44140625" style="2" customWidth="1"/>
    <col min="42" max="42" width="9.33203125" style="2" customWidth="1"/>
    <col min="43" max="43" width="11.88671875" style="2" customWidth="1"/>
    <col min="44" max="45" width="7.77734375" style="2" customWidth="1"/>
    <col min="46" max="46" width="9.33203125" style="2" customWidth="1"/>
    <col min="47" max="47" width="8.77734375" style="2" customWidth="1"/>
    <col min="48" max="50" width="7.88671875" style="2" customWidth="1"/>
    <col min="51" max="51" width="9" style="2" customWidth="1"/>
    <col min="52" max="54" width="7.6640625" style="2" customWidth="1"/>
    <col min="55" max="55" width="13.21875" style="2" customWidth="1"/>
    <col min="56" max="56" width="11.44140625" style="2" customWidth="1"/>
    <col min="57" max="57" width="8.44140625" style="2" customWidth="1"/>
    <col min="58" max="58" width="11.33203125" style="2" customWidth="1"/>
    <col min="59" max="59" width="1" style="2" customWidth="1"/>
    <col min="60" max="60" width="11.33203125" style="2" customWidth="1"/>
    <col min="61" max="61" width="8.5546875" style="2" customWidth="1"/>
    <col min="62" max="62" width="9.21875" style="2" customWidth="1"/>
    <col min="63" max="63" width="8.5546875" style="2" customWidth="1"/>
    <col min="64" max="64" width="2.6640625" style="2" customWidth="1"/>
    <col min="65" max="65" width="12" style="2" customWidth="1"/>
    <col min="66" max="69" width="14.88671875" style="2" customWidth="1"/>
    <col min="70" max="70" width="13.33203125" style="10" customWidth="1"/>
    <col min="71" max="71" width="1.33203125" style="13" customWidth="1"/>
    <col min="72" max="72" width="12" style="279" customWidth="1"/>
    <col min="73" max="76" width="14.88671875" style="279" customWidth="1"/>
    <col min="77" max="77" width="12.88671875" style="10" customWidth="1"/>
    <col min="78" max="16384" width="8.88671875" style="13"/>
  </cols>
  <sheetData>
    <row r="1" spans="1:77" ht="18">
      <c r="B1" s="11" t="s">
        <v>90</v>
      </c>
      <c r="H1" s="260"/>
      <c r="BF1" s="14"/>
      <c r="BW1" s="374"/>
      <c r="BX1" s="374"/>
      <c r="BY1" s="374"/>
    </row>
    <row r="2" spans="1:77" ht="18">
      <c r="B2" s="63" t="s">
        <v>91</v>
      </c>
      <c r="C2" s="1"/>
      <c r="D2" s="1"/>
      <c r="E2" s="1"/>
      <c r="F2" s="11"/>
      <c r="G2" s="1"/>
      <c r="H2" s="1"/>
      <c r="I2" s="1"/>
      <c r="J2" s="11"/>
      <c r="N2" s="11"/>
      <c r="R2" s="11"/>
      <c r="S2" s="62" t="s">
        <v>144</v>
      </c>
      <c r="T2" s="11"/>
      <c r="V2" s="64" t="s">
        <v>92</v>
      </c>
      <c r="W2" s="15"/>
      <c r="X2" s="15"/>
      <c r="Y2" s="15"/>
      <c r="Z2" s="15"/>
      <c r="AA2" s="58"/>
      <c r="AB2" s="58"/>
      <c r="AC2" s="346"/>
      <c r="AD2" s="346"/>
      <c r="AE2" s="15"/>
      <c r="AF2" s="15"/>
      <c r="AG2" s="15"/>
      <c r="AH2" s="15"/>
      <c r="AI2" s="58"/>
      <c r="AJ2" s="58"/>
      <c r="AK2" s="346"/>
      <c r="AL2" s="346"/>
      <c r="AM2" s="15"/>
      <c r="AN2" s="15"/>
      <c r="AO2" s="15"/>
      <c r="AP2" s="15"/>
      <c r="AQ2" s="58"/>
      <c r="AR2" s="58"/>
      <c r="AS2" s="346"/>
      <c r="AT2" s="346"/>
      <c r="AU2" s="65"/>
      <c r="AV2" s="65"/>
      <c r="AW2" s="65"/>
      <c r="AX2" s="65"/>
      <c r="AY2" s="58"/>
      <c r="AZ2" s="58"/>
      <c r="BA2" s="226"/>
      <c r="BB2" s="226"/>
      <c r="BC2" s="58"/>
      <c r="BD2" s="58"/>
      <c r="BE2" s="58"/>
      <c r="BF2" s="14" t="str">
        <f>S2</f>
        <v>令和6年4月～令和7年3月（令和6年度累計　3月末時点）</v>
      </c>
      <c r="BG2" s="16"/>
      <c r="BH2" s="58"/>
      <c r="BI2" s="58"/>
      <c r="BJ2" s="346"/>
      <c r="BK2" s="346"/>
      <c r="BM2" s="63" t="s">
        <v>0</v>
      </c>
      <c r="BT2" s="375" t="s">
        <v>147</v>
      </c>
      <c r="BU2" s="376"/>
    </row>
    <row r="3" spans="1:77" ht="18">
      <c r="B3" s="66"/>
      <c r="C3" s="1"/>
      <c r="D3" s="1"/>
      <c r="E3" s="1"/>
      <c r="F3" s="1"/>
      <c r="G3" s="1"/>
      <c r="H3" s="1"/>
      <c r="I3" s="1"/>
      <c r="J3" s="1"/>
      <c r="N3" s="1"/>
      <c r="R3" s="1"/>
      <c r="S3" s="67"/>
      <c r="T3" s="1"/>
      <c r="V3" s="68"/>
      <c r="W3" s="3"/>
      <c r="X3" s="3"/>
      <c r="Y3" s="3"/>
      <c r="Z3" s="3"/>
      <c r="AA3" s="4"/>
      <c r="AB3" s="4"/>
      <c r="AC3" s="4"/>
      <c r="AD3" s="4"/>
      <c r="AE3" s="3"/>
      <c r="AF3" s="3"/>
      <c r="AG3" s="3"/>
      <c r="AH3" s="3"/>
      <c r="AI3" s="4"/>
      <c r="AJ3" s="4"/>
      <c r="AK3" s="4"/>
      <c r="AL3" s="4"/>
      <c r="AM3" s="3"/>
      <c r="AN3" s="3"/>
      <c r="AO3" s="3"/>
      <c r="AP3" s="3"/>
      <c r="AQ3" s="4"/>
      <c r="AR3" s="4"/>
      <c r="AS3" s="4"/>
      <c r="AT3" s="4"/>
      <c r="AU3" s="65"/>
      <c r="AV3" s="65"/>
      <c r="AW3" s="65"/>
      <c r="AX3" s="65"/>
      <c r="AY3" s="4"/>
      <c r="AZ3" s="4"/>
      <c r="BA3" s="4"/>
      <c r="BB3" s="4"/>
      <c r="BC3" s="4"/>
      <c r="BD3" s="4"/>
      <c r="BE3" s="4"/>
      <c r="BG3" s="5"/>
      <c r="BH3" s="4"/>
      <c r="BI3" s="4"/>
      <c r="BJ3" s="4"/>
      <c r="BK3" s="4"/>
      <c r="BR3" s="2"/>
      <c r="BY3" s="279"/>
    </row>
    <row r="4" spans="1:77" ht="16.2" thickBot="1">
      <c r="B4" s="6"/>
      <c r="C4" s="7"/>
      <c r="D4" s="7"/>
      <c r="E4" s="7"/>
      <c r="F4" s="69"/>
      <c r="G4" s="8"/>
      <c r="I4" s="69"/>
      <c r="J4" s="69"/>
      <c r="K4" s="56"/>
      <c r="L4" s="56"/>
      <c r="M4" s="56"/>
      <c r="N4" s="69"/>
      <c r="O4" s="56"/>
      <c r="P4" s="56"/>
      <c r="Q4" s="369"/>
      <c r="R4" s="369"/>
      <c r="S4" s="369"/>
      <c r="T4" s="69"/>
      <c r="V4" s="370"/>
      <c r="W4" s="371"/>
      <c r="X4" s="371"/>
      <c r="Y4" s="371"/>
      <c r="Z4" s="371"/>
      <c r="AA4" s="371"/>
      <c r="AB4" s="371"/>
      <c r="AC4" s="371"/>
      <c r="AD4" s="371"/>
      <c r="AE4" s="372"/>
      <c r="AF4" s="373"/>
      <c r="AG4" s="373"/>
      <c r="AH4" s="373"/>
      <c r="AI4" s="9"/>
      <c r="AJ4" s="4"/>
      <c r="AK4" s="4"/>
      <c r="AL4" s="4"/>
      <c r="AM4" s="70"/>
      <c r="AN4" s="71"/>
      <c r="AO4" s="70"/>
      <c r="AP4" s="70"/>
      <c r="AQ4" s="4"/>
      <c r="AR4" s="4"/>
      <c r="AS4" s="4"/>
      <c r="AT4" s="4"/>
      <c r="AU4" s="70"/>
      <c r="AV4" s="70"/>
      <c r="AW4" s="70"/>
      <c r="AX4" s="70"/>
      <c r="AY4" s="4"/>
      <c r="AZ4" s="4"/>
      <c r="BA4" s="4"/>
      <c r="BB4" s="4"/>
      <c r="BC4" s="59"/>
      <c r="BD4" s="70"/>
      <c r="BE4" s="70"/>
      <c r="BF4" s="70"/>
      <c r="BG4" s="70"/>
      <c r="BH4" s="72"/>
      <c r="BI4" s="72"/>
      <c r="BJ4" s="72"/>
      <c r="BK4" s="72"/>
      <c r="BR4" s="2"/>
      <c r="BY4" s="279"/>
    </row>
    <row r="5" spans="1:77">
      <c r="B5" s="324" t="s">
        <v>1</v>
      </c>
      <c r="C5" s="326" t="s">
        <v>2</v>
      </c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8"/>
      <c r="S5" s="331" t="s">
        <v>3</v>
      </c>
      <c r="T5" s="293" t="s">
        <v>4</v>
      </c>
      <c r="V5" s="17" t="s">
        <v>5</v>
      </c>
      <c r="W5" s="335" t="s">
        <v>6</v>
      </c>
      <c r="X5" s="336"/>
      <c r="Y5" s="336"/>
      <c r="Z5" s="336"/>
      <c r="AA5" s="336"/>
      <c r="AB5" s="336"/>
      <c r="AC5" s="336"/>
      <c r="AD5" s="337"/>
      <c r="AE5" s="347" t="s">
        <v>7</v>
      </c>
      <c r="AF5" s="348"/>
      <c r="AG5" s="348"/>
      <c r="AH5" s="348"/>
      <c r="AI5" s="348"/>
      <c r="AJ5" s="348"/>
      <c r="AK5" s="348"/>
      <c r="AL5" s="349"/>
      <c r="AM5" s="309" t="s">
        <v>8</v>
      </c>
      <c r="AN5" s="310"/>
      <c r="AO5" s="310"/>
      <c r="AP5" s="310"/>
      <c r="AQ5" s="310"/>
      <c r="AR5" s="310"/>
      <c r="AS5" s="310"/>
      <c r="AT5" s="311"/>
      <c r="AU5" s="312" t="s">
        <v>9</v>
      </c>
      <c r="AV5" s="313"/>
      <c r="AW5" s="313"/>
      <c r="AX5" s="313"/>
      <c r="AY5" s="313"/>
      <c r="AZ5" s="313"/>
      <c r="BA5" s="313"/>
      <c r="BB5" s="314"/>
      <c r="BC5" s="315" t="s">
        <v>10</v>
      </c>
      <c r="BD5" s="316"/>
      <c r="BE5" s="316"/>
      <c r="BF5" s="317"/>
      <c r="BG5" s="18"/>
      <c r="BH5" s="318" t="s">
        <v>95</v>
      </c>
      <c r="BI5" s="319"/>
      <c r="BJ5" s="319"/>
      <c r="BK5" s="320"/>
      <c r="BM5" s="19" t="s">
        <v>14</v>
      </c>
      <c r="BN5" s="321" t="s">
        <v>11</v>
      </c>
      <c r="BO5" s="287" t="s">
        <v>12</v>
      </c>
      <c r="BP5" s="287" t="s">
        <v>13</v>
      </c>
      <c r="BQ5" s="290" t="s">
        <v>3</v>
      </c>
      <c r="BR5" s="293" t="s">
        <v>4</v>
      </c>
      <c r="BT5" s="19" t="s">
        <v>14</v>
      </c>
      <c r="BU5" s="321" t="s">
        <v>11</v>
      </c>
      <c r="BV5" s="287" t="s">
        <v>12</v>
      </c>
      <c r="BW5" s="287" t="s">
        <v>13</v>
      </c>
      <c r="BX5" s="290" t="s">
        <v>3</v>
      </c>
      <c r="BY5" s="293" t="s">
        <v>4</v>
      </c>
    </row>
    <row r="6" spans="1:77">
      <c r="B6" s="325"/>
      <c r="C6" s="291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30"/>
      <c r="S6" s="332"/>
      <c r="T6" s="294"/>
      <c r="V6" s="20"/>
      <c r="W6" s="341" t="s">
        <v>18</v>
      </c>
      <c r="X6" s="299" t="s">
        <v>94</v>
      </c>
      <c r="Y6" s="299"/>
      <c r="Z6" s="343"/>
      <c r="AA6" s="345" t="s">
        <v>93</v>
      </c>
      <c r="AB6" s="307"/>
      <c r="AC6" s="307"/>
      <c r="AD6" s="308"/>
      <c r="AE6" s="296" t="s">
        <v>18</v>
      </c>
      <c r="AF6" s="298" t="s">
        <v>94</v>
      </c>
      <c r="AG6" s="299"/>
      <c r="AH6" s="300"/>
      <c r="AI6" s="307" t="s">
        <v>93</v>
      </c>
      <c r="AJ6" s="307"/>
      <c r="AK6" s="307"/>
      <c r="AL6" s="308"/>
      <c r="AM6" s="296" t="s">
        <v>18</v>
      </c>
      <c r="AN6" s="298" t="s">
        <v>94</v>
      </c>
      <c r="AO6" s="299"/>
      <c r="AP6" s="300"/>
      <c r="AQ6" s="307" t="s">
        <v>93</v>
      </c>
      <c r="AR6" s="307"/>
      <c r="AS6" s="307"/>
      <c r="AT6" s="308"/>
      <c r="AU6" s="296" t="s">
        <v>18</v>
      </c>
      <c r="AV6" s="298" t="s">
        <v>94</v>
      </c>
      <c r="AW6" s="299"/>
      <c r="AX6" s="300"/>
      <c r="AY6" s="307" t="s">
        <v>93</v>
      </c>
      <c r="AZ6" s="307"/>
      <c r="BA6" s="307"/>
      <c r="BB6" s="308"/>
      <c r="BC6" s="357" t="s">
        <v>18</v>
      </c>
      <c r="BD6" s="360" t="s">
        <v>94</v>
      </c>
      <c r="BE6" s="361"/>
      <c r="BF6" s="362"/>
      <c r="BG6" s="18"/>
      <c r="BH6" s="366" t="s">
        <v>18</v>
      </c>
      <c r="BI6" s="304" t="s">
        <v>96</v>
      </c>
      <c r="BJ6" s="305"/>
      <c r="BK6" s="306"/>
      <c r="BM6" s="20"/>
      <c r="BN6" s="322"/>
      <c r="BO6" s="288"/>
      <c r="BP6" s="288"/>
      <c r="BQ6" s="291"/>
      <c r="BR6" s="294"/>
      <c r="BT6" s="20"/>
      <c r="BU6" s="322"/>
      <c r="BV6" s="288"/>
      <c r="BW6" s="288"/>
      <c r="BX6" s="291"/>
      <c r="BY6" s="294"/>
    </row>
    <row r="7" spans="1:77">
      <c r="B7" s="21" t="s">
        <v>14</v>
      </c>
      <c r="C7" s="350" t="s">
        <v>11</v>
      </c>
      <c r="D7" s="351"/>
      <c r="E7" s="351"/>
      <c r="F7" s="352"/>
      <c r="G7" s="353" t="s">
        <v>12</v>
      </c>
      <c r="H7" s="351"/>
      <c r="I7" s="351"/>
      <c r="J7" s="352"/>
      <c r="K7" s="353" t="s">
        <v>13</v>
      </c>
      <c r="L7" s="351"/>
      <c r="M7" s="351"/>
      <c r="N7" s="352"/>
      <c r="O7" s="353" t="s">
        <v>146</v>
      </c>
      <c r="P7" s="351"/>
      <c r="Q7" s="351"/>
      <c r="R7" s="352"/>
      <c r="S7" s="332"/>
      <c r="T7" s="295"/>
      <c r="V7" s="20"/>
      <c r="W7" s="341"/>
      <c r="X7" s="302"/>
      <c r="Y7" s="302"/>
      <c r="Z7" s="344"/>
      <c r="AA7" s="22"/>
      <c r="AB7" s="338" t="s">
        <v>94</v>
      </c>
      <c r="AC7" s="339"/>
      <c r="AD7" s="340"/>
      <c r="AE7" s="296"/>
      <c r="AF7" s="301"/>
      <c r="AG7" s="302"/>
      <c r="AH7" s="303"/>
      <c r="AI7" s="23"/>
      <c r="AJ7" s="338" t="s">
        <v>94</v>
      </c>
      <c r="AK7" s="339"/>
      <c r="AL7" s="340"/>
      <c r="AM7" s="296"/>
      <c r="AN7" s="301"/>
      <c r="AO7" s="302"/>
      <c r="AP7" s="303"/>
      <c r="AQ7" s="23"/>
      <c r="AR7" s="338" t="s">
        <v>94</v>
      </c>
      <c r="AS7" s="339"/>
      <c r="AT7" s="340"/>
      <c r="AU7" s="296"/>
      <c r="AV7" s="301"/>
      <c r="AW7" s="302"/>
      <c r="AX7" s="303"/>
      <c r="AY7" s="23"/>
      <c r="AZ7" s="338" t="s">
        <v>94</v>
      </c>
      <c r="BA7" s="339"/>
      <c r="BB7" s="340"/>
      <c r="BC7" s="358"/>
      <c r="BD7" s="363"/>
      <c r="BE7" s="364"/>
      <c r="BF7" s="365"/>
      <c r="BG7" s="18"/>
      <c r="BH7" s="367"/>
      <c r="BI7" s="354" t="s">
        <v>94</v>
      </c>
      <c r="BJ7" s="355"/>
      <c r="BK7" s="356"/>
      <c r="BM7" s="20"/>
      <c r="BN7" s="323"/>
      <c r="BO7" s="289"/>
      <c r="BP7" s="289"/>
      <c r="BQ7" s="292"/>
      <c r="BR7" s="295"/>
      <c r="BT7" s="20"/>
      <c r="BU7" s="377"/>
      <c r="BV7" s="378"/>
      <c r="BW7" s="378"/>
      <c r="BX7" s="379"/>
      <c r="BY7" s="380"/>
    </row>
    <row r="8" spans="1:77" ht="43.2">
      <c r="B8" s="73" t="s">
        <v>15</v>
      </c>
      <c r="C8" s="24" t="s">
        <v>97</v>
      </c>
      <c r="D8" s="24" t="s">
        <v>98</v>
      </c>
      <c r="E8" s="25" t="s">
        <v>99</v>
      </c>
      <c r="F8" s="74" t="s">
        <v>16</v>
      </c>
      <c r="G8" s="26" t="s">
        <v>97</v>
      </c>
      <c r="H8" s="27" t="s">
        <v>98</v>
      </c>
      <c r="I8" s="25" t="s">
        <v>99</v>
      </c>
      <c r="J8" s="74" t="s">
        <v>16</v>
      </c>
      <c r="K8" s="26" t="s">
        <v>97</v>
      </c>
      <c r="L8" s="27" t="s">
        <v>98</v>
      </c>
      <c r="M8" s="25" t="s">
        <v>99</v>
      </c>
      <c r="N8" s="74" t="s">
        <v>16</v>
      </c>
      <c r="O8" s="26" t="s">
        <v>97</v>
      </c>
      <c r="P8" s="27" t="s">
        <v>98</v>
      </c>
      <c r="Q8" s="25" t="s">
        <v>99</v>
      </c>
      <c r="R8" s="74" t="s">
        <v>16</v>
      </c>
      <c r="S8" s="333"/>
      <c r="T8" s="334"/>
      <c r="V8" s="28" t="s">
        <v>17</v>
      </c>
      <c r="W8" s="342"/>
      <c r="X8" s="29" t="s">
        <v>19</v>
      </c>
      <c r="Y8" s="60" t="s">
        <v>20</v>
      </c>
      <c r="Z8" s="30" t="s">
        <v>21</v>
      </c>
      <c r="AA8" s="31" t="s">
        <v>18</v>
      </c>
      <c r="AB8" s="32" t="s">
        <v>19</v>
      </c>
      <c r="AC8" s="61" t="s">
        <v>20</v>
      </c>
      <c r="AD8" s="33" t="s">
        <v>21</v>
      </c>
      <c r="AE8" s="297"/>
      <c r="AF8" s="34" t="s">
        <v>19</v>
      </c>
      <c r="AG8" s="60" t="s">
        <v>20</v>
      </c>
      <c r="AH8" s="30" t="s">
        <v>21</v>
      </c>
      <c r="AI8" s="31" t="s">
        <v>18</v>
      </c>
      <c r="AJ8" s="32" t="s">
        <v>19</v>
      </c>
      <c r="AK8" s="61" t="s">
        <v>20</v>
      </c>
      <c r="AL8" s="33" t="s">
        <v>21</v>
      </c>
      <c r="AM8" s="297"/>
      <c r="AN8" s="34" t="s">
        <v>19</v>
      </c>
      <c r="AO8" s="60" t="s">
        <v>20</v>
      </c>
      <c r="AP8" s="30" t="s">
        <v>21</v>
      </c>
      <c r="AQ8" s="31" t="s">
        <v>18</v>
      </c>
      <c r="AR8" s="32" t="s">
        <v>19</v>
      </c>
      <c r="AS8" s="61" t="s">
        <v>20</v>
      </c>
      <c r="AT8" s="33" t="s">
        <v>21</v>
      </c>
      <c r="AU8" s="297"/>
      <c r="AV8" s="34" t="s">
        <v>19</v>
      </c>
      <c r="AW8" s="60" t="s">
        <v>20</v>
      </c>
      <c r="AX8" s="30" t="s">
        <v>21</v>
      </c>
      <c r="AY8" s="31" t="s">
        <v>18</v>
      </c>
      <c r="AZ8" s="32" t="s">
        <v>19</v>
      </c>
      <c r="BA8" s="61" t="s">
        <v>20</v>
      </c>
      <c r="BB8" s="33" t="s">
        <v>21</v>
      </c>
      <c r="BC8" s="359"/>
      <c r="BD8" s="43" t="s">
        <v>19</v>
      </c>
      <c r="BE8" s="44" t="s">
        <v>20</v>
      </c>
      <c r="BF8" s="45" t="s">
        <v>21</v>
      </c>
      <c r="BG8" s="35"/>
      <c r="BH8" s="368"/>
      <c r="BI8" s="49" t="s">
        <v>19</v>
      </c>
      <c r="BJ8" s="50" t="s">
        <v>20</v>
      </c>
      <c r="BK8" s="51" t="s">
        <v>21</v>
      </c>
      <c r="BM8" s="73" t="s">
        <v>15</v>
      </c>
      <c r="BN8" s="323"/>
      <c r="BO8" s="289"/>
      <c r="BP8" s="289"/>
      <c r="BQ8" s="292"/>
      <c r="BR8" s="295"/>
      <c r="BT8" s="381" t="s">
        <v>15</v>
      </c>
      <c r="BU8" s="377"/>
      <c r="BV8" s="378"/>
      <c r="BW8" s="378"/>
      <c r="BX8" s="379"/>
      <c r="BY8" s="380"/>
    </row>
    <row r="9" spans="1:77" ht="33" thickBot="1">
      <c r="A9" s="36"/>
      <c r="B9" s="37" t="s">
        <v>22</v>
      </c>
      <c r="C9" s="75">
        <f t="shared" ref="C9:T9" si="0">SUM(C10:C76)</f>
        <v>22424</v>
      </c>
      <c r="D9" s="75">
        <f t="shared" si="0"/>
        <v>21242</v>
      </c>
      <c r="E9" s="75">
        <f t="shared" si="0"/>
        <v>709713</v>
      </c>
      <c r="F9" s="76">
        <f t="shared" si="0"/>
        <v>753379</v>
      </c>
      <c r="G9" s="75">
        <f t="shared" si="0"/>
        <v>7833</v>
      </c>
      <c r="H9" s="75">
        <f t="shared" si="0"/>
        <v>4175</v>
      </c>
      <c r="I9" s="75">
        <f t="shared" si="0"/>
        <v>588711</v>
      </c>
      <c r="J9" s="76">
        <f t="shared" si="0"/>
        <v>600719</v>
      </c>
      <c r="K9" s="75">
        <f t="shared" si="0"/>
        <v>11268</v>
      </c>
      <c r="L9" s="75">
        <f t="shared" si="0"/>
        <v>8383</v>
      </c>
      <c r="M9" s="75">
        <f t="shared" si="0"/>
        <v>818055</v>
      </c>
      <c r="N9" s="76">
        <f t="shared" si="0"/>
        <v>837706</v>
      </c>
      <c r="O9" s="75">
        <f t="shared" si="0"/>
        <v>8778</v>
      </c>
      <c r="P9" s="75">
        <f t="shared" si="0"/>
        <v>4651</v>
      </c>
      <c r="Q9" s="75">
        <f t="shared" si="0"/>
        <v>119249</v>
      </c>
      <c r="R9" s="76">
        <f t="shared" si="0"/>
        <v>132678</v>
      </c>
      <c r="S9" s="77">
        <f t="shared" si="0"/>
        <v>26436</v>
      </c>
      <c r="T9" s="78">
        <f t="shared" si="0"/>
        <v>2350918</v>
      </c>
      <c r="U9" s="38"/>
      <c r="V9" s="39" t="s">
        <v>22</v>
      </c>
      <c r="W9" s="53">
        <f>SUM(W10:W76)</f>
        <v>5988</v>
      </c>
      <c r="X9" s="47">
        <f t="shared" ref="X9:BF9" si="1">SUM(X10:X76)</f>
        <v>829</v>
      </c>
      <c r="Y9" s="47">
        <f t="shared" si="1"/>
        <v>254</v>
      </c>
      <c r="Z9" s="55">
        <f t="shared" si="1"/>
        <v>137</v>
      </c>
      <c r="AA9" s="52">
        <f t="shared" si="1"/>
        <v>2444</v>
      </c>
      <c r="AB9" s="47">
        <f t="shared" si="1"/>
        <v>337</v>
      </c>
      <c r="AC9" s="47">
        <f t="shared" si="1"/>
        <v>79</v>
      </c>
      <c r="AD9" s="55">
        <f t="shared" si="1"/>
        <v>82</v>
      </c>
      <c r="AE9" s="52">
        <f t="shared" si="1"/>
        <v>1775</v>
      </c>
      <c r="AF9" s="47">
        <f t="shared" si="1"/>
        <v>93</v>
      </c>
      <c r="AG9" s="47">
        <f t="shared" si="1"/>
        <v>26</v>
      </c>
      <c r="AH9" s="55">
        <f t="shared" si="1"/>
        <v>564</v>
      </c>
      <c r="AI9" s="52">
        <f t="shared" si="1"/>
        <v>608</v>
      </c>
      <c r="AJ9" s="47">
        <f t="shared" si="1"/>
        <v>32</v>
      </c>
      <c r="AK9" s="47">
        <f t="shared" si="1"/>
        <v>5</v>
      </c>
      <c r="AL9" s="55">
        <f t="shared" si="1"/>
        <v>194</v>
      </c>
      <c r="AM9" s="52">
        <f t="shared" si="1"/>
        <v>2945</v>
      </c>
      <c r="AN9" s="47">
        <f t="shared" si="1"/>
        <v>125</v>
      </c>
      <c r="AO9" s="47">
        <f t="shared" si="1"/>
        <v>150</v>
      </c>
      <c r="AP9" s="55">
        <f t="shared" si="1"/>
        <v>624</v>
      </c>
      <c r="AQ9" s="52">
        <f t="shared" si="1"/>
        <v>1605</v>
      </c>
      <c r="AR9" s="47">
        <f t="shared" si="1"/>
        <v>47</v>
      </c>
      <c r="AS9" s="47">
        <f t="shared" si="1"/>
        <v>63</v>
      </c>
      <c r="AT9" s="55">
        <f t="shared" si="1"/>
        <v>385</v>
      </c>
      <c r="AU9" s="52">
        <f t="shared" si="1"/>
        <v>484</v>
      </c>
      <c r="AV9" s="47">
        <f t="shared" si="1"/>
        <v>49</v>
      </c>
      <c r="AW9" s="47">
        <f t="shared" si="1"/>
        <v>31</v>
      </c>
      <c r="AX9" s="55">
        <f t="shared" si="1"/>
        <v>21</v>
      </c>
      <c r="AY9" s="52">
        <f>SUM(AY10:AY76)</f>
        <v>207</v>
      </c>
      <c r="AZ9" s="47">
        <f t="shared" si="1"/>
        <v>21</v>
      </c>
      <c r="BA9" s="47">
        <f t="shared" si="1"/>
        <v>10</v>
      </c>
      <c r="BB9" s="47">
        <f t="shared" si="1"/>
        <v>14</v>
      </c>
      <c r="BC9" s="46">
        <f t="shared" si="1"/>
        <v>11192</v>
      </c>
      <c r="BD9" s="47">
        <f t="shared" si="1"/>
        <v>1096</v>
      </c>
      <c r="BE9" s="47">
        <f t="shared" si="1"/>
        <v>461</v>
      </c>
      <c r="BF9" s="48">
        <f t="shared" si="1"/>
        <v>1346</v>
      </c>
      <c r="BG9" s="40"/>
      <c r="BH9" s="52">
        <f>SUM(BH10:BH76)</f>
        <v>4864</v>
      </c>
      <c r="BI9" s="53">
        <f>SUM(BI10:BI76)</f>
        <v>437</v>
      </c>
      <c r="BJ9" s="53">
        <f>SUM(BJ10:BJ76)</f>
        <v>157</v>
      </c>
      <c r="BK9" s="237">
        <f>SUM(BK10:BK76)</f>
        <v>675</v>
      </c>
      <c r="BL9" s="36"/>
      <c r="BM9" s="42"/>
      <c r="BN9" s="41">
        <f>SUM(BN10:BN76)</f>
        <v>6547</v>
      </c>
      <c r="BO9" s="41">
        <f>SUM(BO10:BO76)</f>
        <v>1573</v>
      </c>
      <c r="BP9" s="41">
        <f>SUM(BP10:BP76)</f>
        <v>2492</v>
      </c>
      <c r="BQ9" s="41">
        <f>SUM(BQ10:BQ76)</f>
        <v>575</v>
      </c>
      <c r="BR9" s="54">
        <f>SUM(BR10:BR76)</f>
        <v>11187</v>
      </c>
      <c r="BT9" s="42" t="s">
        <v>22</v>
      </c>
      <c r="BU9" s="41">
        <f>SUM(BU10:BU76)</f>
        <v>20444</v>
      </c>
      <c r="BV9" s="41">
        <f>SUM(BV10:BV76)</f>
        <v>14833</v>
      </c>
      <c r="BW9" s="41">
        <f>SUM(BW10:BW76)</f>
        <v>18451</v>
      </c>
      <c r="BX9" s="41">
        <f>SUM(BX10:BX76)</f>
        <v>2953</v>
      </c>
      <c r="BY9" s="54">
        <f>SUM(BY10:BY76)</f>
        <v>56681</v>
      </c>
    </row>
    <row r="10" spans="1:77" ht="18.600000000000001" thickTop="1">
      <c r="B10" s="79" t="s">
        <v>23</v>
      </c>
      <c r="C10" s="242">
        <v>630</v>
      </c>
      <c r="D10" s="243">
        <v>268</v>
      </c>
      <c r="E10" s="244">
        <v>6555</v>
      </c>
      <c r="F10" s="80">
        <f>SUM(C10:E10)</f>
        <v>7453</v>
      </c>
      <c r="G10" s="254">
        <v>454</v>
      </c>
      <c r="H10" s="254">
        <v>59</v>
      </c>
      <c r="I10" s="254">
        <v>3833</v>
      </c>
      <c r="J10" s="80">
        <f>SUM(G10:I10)</f>
        <v>4346</v>
      </c>
      <c r="K10" s="261">
        <v>321</v>
      </c>
      <c r="L10" s="243">
        <v>58</v>
      </c>
      <c r="M10" s="243">
        <v>4635</v>
      </c>
      <c r="N10" s="80">
        <f>SUM(K10:M10)</f>
        <v>5014</v>
      </c>
      <c r="O10" s="261">
        <v>75</v>
      </c>
      <c r="P10" s="254">
        <v>23</v>
      </c>
      <c r="Q10" s="254">
        <v>148</v>
      </c>
      <c r="R10" s="80">
        <f>SUM(O10:Q10)</f>
        <v>246</v>
      </c>
      <c r="S10" s="264">
        <v>3337</v>
      </c>
      <c r="T10" s="81">
        <f>F10+J10+N10+R10+S10</f>
        <v>20396</v>
      </c>
      <c r="U10" s="229"/>
      <c r="V10" s="82" t="s">
        <v>23</v>
      </c>
      <c r="W10" s="83">
        <v>86</v>
      </c>
      <c r="X10" s="84">
        <v>0</v>
      </c>
      <c r="Y10" s="84">
        <v>0</v>
      </c>
      <c r="Z10" s="85">
        <v>0</v>
      </c>
      <c r="AA10" s="83">
        <v>38</v>
      </c>
      <c r="AB10" s="86">
        <v>0</v>
      </c>
      <c r="AC10" s="86">
        <v>0</v>
      </c>
      <c r="AD10" s="85">
        <v>0</v>
      </c>
      <c r="AE10" s="83">
        <v>29</v>
      </c>
      <c r="AF10" s="86">
        <v>0</v>
      </c>
      <c r="AG10" s="86">
        <v>0</v>
      </c>
      <c r="AH10" s="85">
        <v>0</v>
      </c>
      <c r="AI10" s="83">
        <v>14</v>
      </c>
      <c r="AJ10" s="268">
        <v>0</v>
      </c>
      <c r="AK10" s="268">
        <v>0</v>
      </c>
      <c r="AL10" s="269">
        <v>0</v>
      </c>
      <c r="AM10" s="87">
        <v>20</v>
      </c>
      <c r="AN10" s="84">
        <v>0</v>
      </c>
      <c r="AO10" s="84">
        <v>0</v>
      </c>
      <c r="AP10" s="86">
        <v>0</v>
      </c>
      <c r="AQ10" s="87">
        <v>15</v>
      </c>
      <c r="AR10" s="84">
        <v>0</v>
      </c>
      <c r="AS10" s="84">
        <v>0</v>
      </c>
      <c r="AT10" s="86">
        <v>0</v>
      </c>
      <c r="AU10" s="87">
        <v>0</v>
      </c>
      <c r="AV10" s="268">
        <v>0</v>
      </c>
      <c r="AW10" s="268">
        <v>0</v>
      </c>
      <c r="AX10" s="269">
        <v>0</v>
      </c>
      <c r="AY10" s="87">
        <v>0</v>
      </c>
      <c r="AZ10" s="84">
        <v>0</v>
      </c>
      <c r="BA10" s="84">
        <v>0</v>
      </c>
      <c r="BB10" s="85">
        <v>0</v>
      </c>
      <c r="BC10" s="88">
        <f>W10+AE10+AM10+AU10</f>
        <v>135</v>
      </c>
      <c r="BD10" s="89">
        <f>X10+AF10+AN10+AV10</f>
        <v>0</v>
      </c>
      <c r="BE10" s="89">
        <f>Y10+AG10+AO10+AW10</f>
        <v>0</v>
      </c>
      <c r="BF10" s="89">
        <f>Z10+AH10+AP10+AX10</f>
        <v>0</v>
      </c>
      <c r="BG10" s="90"/>
      <c r="BH10" s="91">
        <f>AA10+AI10+AQ10+AY10</f>
        <v>67</v>
      </c>
      <c r="BI10" s="92">
        <f>AB10+AJ10+AR10+AZ10</f>
        <v>0</v>
      </c>
      <c r="BJ10" s="92">
        <f t="shared" ref="BJ10:BK25" si="2">AC10+AK10+AS10+BA10</f>
        <v>0</v>
      </c>
      <c r="BK10" s="93">
        <f t="shared" si="2"/>
        <v>0</v>
      </c>
      <c r="BL10" s="228"/>
      <c r="BM10" s="94" t="s">
        <v>23</v>
      </c>
      <c r="BN10" s="95">
        <v>99</v>
      </c>
      <c r="BO10" s="243">
        <v>25</v>
      </c>
      <c r="BP10" s="243">
        <v>28</v>
      </c>
      <c r="BQ10" s="244">
        <v>0</v>
      </c>
      <c r="BR10" s="96">
        <f>SUM(BN10:BQ10)</f>
        <v>152</v>
      </c>
      <c r="BT10" s="382" t="s">
        <v>23</v>
      </c>
      <c r="BU10" s="383">
        <v>254</v>
      </c>
      <c r="BV10" s="384">
        <v>184</v>
      </c>
      <c r="BW10" s="384">
        <v>162</v>
      </c>
      <c r="BX10" s="385">
        <v>0</v>
      </c>
      <c r="BY10" s="386">
        <f>SUM(BU10:BX10)</f>
        <v>600</v>
      </c>
    </row>
    <row r="11" spans="1:77" ht="18">
      <c r="B11" s="97" t="s">
        <v>24</v>
      </c>
      <c r="C11" s="245">
        <v>354</v>
      </c>
      <c r="D11" s="246">
        <v>227</v>
      </c>
      <c r="E11" s="247">
        <v>4635</v>
      </c>
      <c r="F11" s="98">
        <f>SUM(C11:E11)</f>
        <v>5216</v>
      </c>
      <c r="G11" s="255">
        <v>113</v>
      </c>
      <c r="H11" s="255">
        <v>26</v>
      </c>
      <c r="I11" s="255">
        <v>2501</v>
      </c>
      <c r="J11" s="98">
        <f>SUM(G11:I11)</f>
        <v>2640</v>
      </c>
      <c r="K11" s="256">
        <v>160</v>
      </c>
      <c r="L11" s="246">
        <v>23</v>
      </c>
      <c r="M11" s="246">
        <v>4910</v>
      </c>
      <c r="N11" s="98">
        <f>SUM(K11:M11)</f>
        <v>5093</v>
      </c>
      <c r="O11" s="256">
        <v>48</v>
      </c>
      <c r="P11" s="255">
        <v>9</v>
      </c>
      <c r="Q11" s="255">
        <v>342</v>
      </c>
      <c r="R11" s="98">
        <f>SUM(O11:Q11)</f>
        <v>399</v>
      </c>
      <c r="S11" s="265">
        <v>7</v>
      </c>
      <c r="T11" s="99">
        <f>F11+J11+N11+R11+S11</f>
        <v>13355</v>
      </c>
      <c r="U11" s="229"/>
      <c r="V11" s="100" t="s">
        <v>24</v>
      </c>
      <c r="W11" s="101">
        <v>106</v>
      </c>
      <c r="X11" s="102">
        <v>54</v>
      </c>
      <c r="Y11" s="102">
        <v>4</v>
      </c>
      <c r="Z11" s="103">
        <v>3</v>
      </c>
      <c r="AA11" s="101">
        <v>70</v>
      </c>
      <c r="AB11" s="104">
        <v>32</v>
      </c>
      <c r="AC11" s="104">
        <v>2</v>
      </c>
      <c r="AD11" s="103">
        <v>2</v>
      </c>
      <c r="AE11" s="101">
        <v>18</v>
      </c>
      <c r="AF11" s="104">
        <v>1</v>
      </c>
      <c r="AG11" s="104">
        <v>0</v>
      </c>
      <c r="AH11" s="103">
        <v>2</v>
      </c>
      <c r="AI11" s="101">
        <v>4</v>
      </c>
      <c r="AJ11" s="270">
        <v>1</v>
      </c>
      <c r="AK11" s="270">
        <v>0</v>
      </c>
      <c r="AL11" s="271">
        <v>0</v>
      </c>
      <c r="AM11" s="105">
        <v>32</v>
      </c>
      <c r="AN11" s="102">
        <v>7</v>
      </c>
      <c r="AO11" s="102">
        <v>1</v>
      </c>
      <c r="AP11" s="104">
        <v>1</v>
      </c>
      <c r="AQ11" s="105">
        <v>22</v>
      </c>
      <c r="AR11" s="102">
        <v>2</v>
      </c>
      <c r="AS11" s="102">
        <v>0</v>
      </c>
      <c r="AT11" s="104">
        <v>0</v>
      </c>
      <c r="AU11" s="105">
        <v>5</v>
      </c>
      <c r="AV11" s="270">
        <v>4</v>
      </c>
      <c r="AW11" s="270">
        <v>0</v>
      </c>
      <c r="AX11" s="271">
        <v>0</v>
      </c>
      <c r="AY11" s="105">
        <v>1</v>
      </c>
      <c r="AZ11" s="102">
        <v>1</v>
      </c>
      <c r="BA11" s="102">
        <v>0</v>
      </c>
      <c r="BB11" s="102">
        <v>0</v>
      </c>
      <c r="BC11" s="106">
        <f>W11+AE11+AM11+AU11</f>
        <v>161</v>
      </c>
      <c r="BD11" s="107">
        <f>X11+AF11+AN11+AV11</f>
        <v>66</v>
      </c>
      <c r="BE11" s="107">
        <f t="shared" ref="BE11:BF26" si="3">Y11+AG11+AO11+AW11</f>
        <v>5</v>
      </c>
      <c r="BF11" s="107">
        <f t="shared" si="3"/>
        <v>6</v>
      </c>
      <c r="BG11" s="90"/>
      <c r="BH11" s="108">
        <f>AA11+AI11+AQ11+AY11</f>
        <v>97</v>
      </c>
      <c r="BI11" s="109">
        <f>AB11+AJ11+AR11+AZ11</f>
        <v>36</v>
      </c>
      <c r="BJ11" s="109">
        <f t="shared" si="2"/>
        <v>2</v>
      </c>
      <c r="BK11" s="110">
        <f t="shared" si="2"/>
        <v>2</v>
      </c>
      <c r="BL11" s="228"/>
      <c r="BM11" s="100" t="s">
        <v>24</v>
      </c>
      <c r="BN11" s="256">
        <v>87</v>
      </c>
      <c r="BO11" s="246">
        <v>6</v>
      </c>
      <c r="BP11" s="246">
        <v>24</v>
      </c>
      <c r="BQ11" s="247">
        <v>12</v>
      </c>
      <c r="BR11" s="111">
        <f>SUM(BN11:BQ11)</f>
        <v>129</v>
      </c>
      <c r="BT11" s="387" t="s">
        <v>24</v>
      </c>
      <c r="BU11" s="388">
        <v>373</v>
      </c>
      <c r="BV11" s="389">
        <v>115</v>
      </c>
      <c r="BW11" s="389">
        <v>141</v>
      </c>
      <c r="BX11" s="390">
        <v>27</v>
      </c>
      <c r="BY11" s="391">
        <f t="shared" ref="BY11:BY74" si="4">SUM(BU11:BX11)</f>
        <v>656</v>
      </c>
    </row>
    <row r="12" spans="1:77" ht="18">
      <c r="B12" s="113" t="s">
        <v>25</v>
      </c>
      <c r="C12" s="245">
        <v>128</v>
      </c>
      <c r="D12" s="246">
        <v>91</v>
      </c>
      <c r="E12" s="247">
        <v>7166</v>
      </c>
      <c r="F12" s="98">
        <f t="shared" ref="F12:F75" si="5">SUM(C12:E12)</f>
        <v>7385</v>
      </c>
      <c r="G12" s="255">
        <v>41</v>
      </c>
      <c r="H12" s="246">
        <v>41</v>
      </c>
      <c r="I12" s="247">
        <v>7268</v>
      </c>
      <c r="J12" s="98">
        <f t="shared" ref="J12:J75" si="6">SUM(G12:I12)</f>
        <v>7350</v>
      </c>
      <c r="K12" s="256">
        <v>83</v>
      </c>
      <c r="L12" s="246">
        <v>47</v>
      </c>
      <c r="M12" s="246">
        <v>11845</v>
      </c>
      <c r="N12" s="98">
        <f t="shared" ref="N12:N75" si="7">SUM(K12:M12)</f>
        <v>11975</v>
      </c>
      <c r="O12" s="256">
        <v>87</v>
      </c>
      <c r="P12" s="246">
        <v>43</v>
      </c>
      <c r="Q12" s="246">
        <v>450</v>
      </c>
      <c r="R12" s="98">
        <f t="shared" ref="R12:R75" si="8">SUM(O12:Q12)</f>
        <v>580</v>
      </c>
      <c r="S12" s="265">
        <v>17</v>
      </c>
      <c r="T12" s="99">
        <f t="shared" ref="T12:T75" si="9">F12+J12+N12+R12+S12</f>
        <v>27307</v>
      </c>
      <c r="U12" s="229"/>
      <c r="V12" s="112" t="s">
        <v>25</v>
      </c>
      <c r="W12" s="101">
        <v>66</v>
      </c>
      <c r="X12" s="102">
        <v>15</v>
      </c>
      <c r="Y12" s="102">
        <v>4</v>
      </c>
      <c r="Z12" s="103">
        <v>2</v>
      </c>
      <c r="AA12" s="101">
        <v>22</v>
      </c>
      <c r="AB12" s="104">
        <v>5</v>
      </c>
      <c r="AC12" s="104">
        <v>1</v>
      </c>
      <c r="AD12" s="103">
        <v>1</v>
      </c>
      <c r="AE12" s="101">
        <v>21</v>
      </c>
      <c r="AF12" s="104">
        <v>2</v>
      </c>
      <c r="AG12" s="104">
        <v>1</v>
      </c>
      <c r="AH12" s="103">
        <v>8</v>
      </c>
      <c r="AI12" s="101">
        <v>5</v>
      </c>
      <c r="AJ12" s="270">
        <v>1</v>
      </c>
      <c r="AK12" s="270">
        <v>0</v>
      </c>
      <c r="AL12" s="271">
        <v>0</v>
      </c>
      <c r="AM12" s="105">
        <v>49</v>
      </c>
      <c r="AN12" s="102">
        <v>0</v>
      </c>
      <c r="AO12" s="102">
        <v>2</v>
      </c>
      <c r="AP12" s="104">
        <v>19</v>
      </c>
      <c r="AQ12" s="105">
        <v>21</v>
      </c>
      <c r="AR12" s="102">
        <v>0</v>
      </c>
      <c r="AS12" s="102">
        <v>0</v>
      </c>
      <c r="AT12" s="104">
        <v>12</v>
      </c>
      <c r="AU12" s="105">
        <v>1</v>
      </c>
      <c r="AV12" s="270">
        <v>0</v>
      </c>
      <c r="AW12" s="270">
        <v>0</v>
      </c>
      <c r="AX12" s="271">
        <v>0</v>
      </c>
      <c r="AY12" s="105">
        <v>1</v>
      </c>
      <c r="AZ12" s="102">
        <v>0</v>
      </c>
      <c r="BA12" s="102">
        <v>0</v>
      </c>
      <c r="BB12" s="102">
        <v>0</v>
      </c>
      <c r="BC12" s="106">
        <f t="shared" ref="BC12:BC75" si="10">W12+AE12+AM12+AU12</f>
        <v>137</v>
      </c>
      <c r="BD12" s="107">
        <f t="shared" ref="BD12:BF75" si="11">X12+AF12+AN12+AV12</f>
        <v>17</v>
      </c>
      <c r="BE12" s="107">
        <f t="shared" si="3"/>
        <v>7</v>
      </c>
      <c r="BF12" s="107">
        <f t="shared" si="3"/>
        <v>29</v>
      </c>
      <c r="BG12" s="90"/>
      <c r="BH12" s="108">
        <f t="shared" ref="BH12:BH75" si="12">AA12+AI12+AQ12+AY12</f>
        <v>49</v>
      </c>
      <c r="BI12" s="109">
        <f t="shared" ref="BI12:BK75" si="13">AB12+AJ12+AR12+AZ12</f>
        <v>6</v>
      </c>
      <c r="BJ12" s="109">
        <f t="shared" si="2"/>
        <v>1</v>
      </c>
      <c r="BK12" s="110">
        <f t="shared" si="2"/>
        <v>13</v>
      </c>
      <c r="BL12" s="228"/>
      <c r="BM12" s="114" t="s">
        <v>25</v>
      </c>
      <c r="BN12" s="256">
        <v>93</v>
      </c>
      <c r="BO12" s="246">
        <v>24</v>
      </c>
      <c r="BP12" s="246">
        <v>42</v>
      </c>
      <c r="BQ12" s="247">
        <v>3</v>
      </c>
      <c r="BR12" s="111">
        <f t="shared" ref="BR12:BR75" si="14">SUM(BN12:BQ12)</f>
        <v>162</v>
      </c>
      <c r="BT12" s="392" t="s">
        <v>25</v>
      </c>
      <c r="BU12" s="388">
        <v>284</v>
      </c>
      <c r="BV12" s="389">
        <v>288</v>
      </c>
      <c r="BW12" s="389">
        <v>373</v>
      </c>
      <c r="BX12" s="390">
        <v>19</v>
      </c>
      <c r="BY12" s="391">
        <f t="shared" si="4"/>
        <v>964</v>
      </c>
    </row>
    <row r="13" spans="1:77" ht="18">
      <c r="B13" s="113" t="s">
        <v>26</v>
      </c>
      <c r="C13" s="245">
        <v>173</v>
      </c>
      <c r="D13" s="246">
        <v>82</v>
      </c>
      <c r="E13" s="247">
        <v>4433</v>
      </c>
      <c r="F13" s="98">
        <f t="shared" si="5"/>
        <v>4688</v>
      </c>
      <c r="G13" s="255">
        <v>96</v>
      </c>
      <c r="H13" s="246">
        <v>29</v>
      </c>
      <c r="I13" s="247">
        <v>6041</v>
      </c>
      <c r="J13" s="98">
        <f t="shared" si="6"/>
        <v>6166</v>
      </c>
      <c r="K13" s="256">
        <v>159</v>
      </c>
      <c r="L13" s="246">
        <v>49</v>
      </c>
      <c r="M13" s="246">
        <v>7417</v>
      </c>
      <c r="N13" s="98">
        <f t="shared" si="7"/>
        <v>7625</v>
      </c>
      <c r="O13" s="256">
        <v>49</v>
      </c>
      <c r="P13" s="246">
        <v>10</v>
      </c>
      <c r="Q13" s="246">
        <v>1574</v>
      </c>
      <c r="R13" s="98">
        <f t="shared" si="8"/>
        <v>1633</v>
      </c>
      <c r="S13" s="265">
        <v>0</v>
      </c>
      <c r="T13" s="99">
        <f t="shared" si="9"/>
        <v>20112</v>
      </c>
      <c r="U13" s="229"/>
      <c r="V13" s="112" t="s">
        <v>26</v>
      </c>
      <c r="W13" s="101">
        <v>38</v>
      </c>
      <c r="X13" s="102">
        <v>11</v>
      </c>
      <c r="Y13" s="102">
        <v>1</v>
      </c>
      <c r="Z13" s="103">
        <v>3</v>
      </c>
      <c r="AA13" s="101">
        <v>15</v>
      </c>
      <c r="AB13" s="104">
        <v>5</v>
      </c>
      <c r="AC13" s="104">
        <v>0</v>
      </c>
      <c r="AD13" s="103">
        <v>2</v>
      </c>
      <c r="AE13" s="101">
        <v>11</v>
      </c>
      <c r="AF13" s="104">
        <v>2</v>
      </c>
      <c r="AG13" s="104">
        <v>0</v>
      </c>
      <c r="AH13" s="103">
        <v>3</v>
      </c>
      <c r="AI13" s="101">
        <v>4</v>
      </c>
      <c r="AJ13" s="270">
        <v>0</v>
      </c>
      <c r="AK13" s="270">
        <v>0</v>
      </c>
      <c r="AL13" s="271">
        <v>2</v>
      </c>
      <c r="AM13" s="105">
        <v>21</v>
      </c>
      <c r="AN13" s="102">
        <v>1</v>
      </c>
      <c r="AO13" s="102">
        <v>0</v>
      </c>
      <c r="AP13" s="104">
        <v>7</v>
      </c>
      <c r="AQ13" s="105">
        <v>9</v>
      </c>
      <c r="AR13" s="102">
        <v>1</v>
      </c>
      <c r="AS13" s="102">
        <v>0</v>
      </c>
      <c r="AT13" s="104">
        <v>1</v>
      </c>
      <c r="AU13" s="105">
        <v>3</v>
      </c>
      <c r="AV13" s="270">
        <v>3</v>
      </c>
      <c r="AW13" s="270">
        <v>0</v>
      </c>
      <c r="AX13" s="271">
        <v>0</v>
      </c>
      <c r="AY13" s="105">
        <v>0</v>
      </c>
      <c r="AZ13" s="102">
        <v>0</v>
      </c>
      <c r="BA13" s="102">
        <v>0</v>
      </c>
      <c r="BB13" s="102">
        <v>0</v>
      </c>
      <c r="BC13" s="106">
        <f t="shared" si="10"/>
        <v>73</v>
      </c>
      <c r="BD13" s="107">
        <f t="shared" si="11"/>
        <v>17</v>
      </c>
      <c r="BE13" s="107">
        <f t="shared" si="3"/>
        <v>1</v>
      </c>
      <c r="BF13" s="107">
        <f t="shared" si="3"/>
        <v>13</v>
      </c>
      <c r="BG13" s="90"/>
      <c r="BH13" s="108">
        <f t="shared" si="12"/>
        <v>28</v>
      </c>
      <c r="BI13" s="109">
        <f t="shared" si="13"/>
        <v>6</v>
      </c>
      <c r="BJ13" s="109">
        <f t="shared" si="2"/>
        <v>0</v>
      </c>
      <c r="BK13" s="110">
        <f t="shared" si="2"/>
        <v>5</v>
      </c>
      <c r="BL13" s="228"/>
      <c r="BM13" s="114" t="s">
        <v>26</v>
      </c>
      <c r="BN13" s="256">
        <v>45</v>
      </c>
      <c r="BO13" s="246">
        <v>10</v>
      </c>
      <c r="BP13" s="246">
        <v>17</v>
      </c>
      <c r="BQ13" s="247">
        <v>3</v>
      </c>
      <c r="BR13" s="111">
        <f t="shared" si="14"/>
        <v>75</v>
      </c>
      <c r="BT13" s="392" t="s">
        <v>26</v>
      </c>
      <c r="BU13" s="388">
        <v>119</v>
      </c>
      <c r="BV13" s="389">
        <v>151</v>
      </c>
      <c r="BW13" s="389">
        <v>148</v>
      </c>
      <c r="BX13" s="390">
        <v>30</v>
      </c>
      <c r="BY13" s="391">
        <f t="shared" si="4"/>
        <v>448</v>
      </c>
    </row>
    <row r="14" spans="1:77" ht="18">
      <c r="B14" s="113" t="s">
        <v>27</v>
      </c>
      <c r="C14" s="245">
        <v>118</v>
      </c>
      <c r="D14" s="246">
        <v>231</v>
      </c>
      <c r="E14" s="247">
        <v>9359</v>
      </c>
      <c r="F14" s="98">
        <f t="shared" si="5"/>
        <v>9708</v>
      </c>
      <c r="G14" s="255">
        <v>21</v>
      </c>
      <c r="H14" s="255">
        <v>34</v>
      </c>
      <c r="I14" s="255">
        <v>2882</v>
      </c>
      <c r="J14" s="98">
        <f t="shared" si="6"/>
        <v>2937</v>
      </c>
      <c r="K14" s="256">
        <v>29</v>
      </c>
      <c r="L14" s="246">
        <v>62</v>
      </c>
      <c r="M14" s="246">
        <v>3666</v>
      </c>
      <c r="N14" s="98">
        <f t="shared" si="7"/>
        <v>3757</v>
      </c>
      <c r="O14" s="256">
        <v>19</v>
      </c>
      <c r="P14" s="255">
        <v>11</v>
      </c>
      <c r="Q14" s="255">
        <v>349</v>
      </c>
      <c r="R14" s="98">
        <f t="shared" si="8"/>
        <v>379</v>
      </c>
      <c r="S14" s="265">
        <v>1</v>
      </c>
      <c r="T14" s="99">
        <f t="shared" si="9"/>
        <v>16782</v>
      </c>
      <c r="U14" s="229"/>
      <c r="V14" s="112" t="s">
        <v>27</v>
      </c>
      <c r="W14" s="101">
        <v>113</v>
      </c>
      <c r="X14" s="102">
        <v>37</v>
      </c>
      <c r="Y14" s="102">
        <v>9</v>
      </c>
      <c r="Z14" s="103">
        <v>8</v>
      </c>
      <c r="AA14" s="101">
        <v>38</v>
      </c>
      <c r="AB14" s="104">
        <v>6</v>
      </c>
      <c r="AC14" s="104">
        <v>2</v>
      </c>
      <c r="AD14" s="103">
        <v>7</v>
      </c>
      <c r="AE14" s="101">
        <v>18</v>
      </c>
      <c r="AF14" s="104">
        <v>4</v>
      </c>
      <c r="AG14" s="104">
        <v>0</v>
      </c>
      <c r="AH14" s="103">
        <v>1</v>
      </c>
      <c r="AI14" s="101">
        <v>7</v>
      </c>
      <c r="AJ14" s="270">
        <v>1</v>
      </c>
      <c r="AK14" s="270">
        <v>0</v>
      </c>
      <c r="AL14" s="271">
        <v>0</v>
      </c>
      <c r="AM14" s="105">
        <v>26</v>
      </c>
      <c r="AN14" s="102">
        <v>7</v>
      </c>
      <c r="AO14" s="102">
        <v>3</v>
      </c>
      <c r="AP14" s="104">
        <v>3</v>
      </c>
      <c r="AQ14" s="105">
        <v>12</v>
      </c>
      <c r="AR14" s="102">
        <v>2</v>
      </c>
      <c r="AS14" s="102">
        <v>1</v>
      </c>
      <c r="AT14" s="104">
        <v>2</v>
      </c>
      <c r="AU14" s="105">
        <v>7</v>
      </c>
      <c r="AV14" s="270">
        <v>1</v>
      </c>
      <c r="AW14" s="270">
        <v>1</v>
      </c>
      <c r="AX14" s="271">
        <v>0</v>
      </c>
      <c r="AY14" s="105">
        <v>4</v>
      </c>
      <c r="AZ14" s="102">
        <v>0</v>
      </c>
      <c r="BA14" s="102">
        <v>0</v>
      </c>
      <c r="BB14" s="102">
        <v>0</v>
      </c>
      <c r="BC14" s="106">
        <f t="shared" si="10"/>
        <v>164</v>
      </c>
      <c r="BD14" s="107">
        <f t="shared" si="11"/>
        <v>49</v>
      </c>
      <c r="BE14" s="107">
        <f t="shared" si="3"/>
        <v>13</v>
      </c>
      <c r="BF14" s="107">
        <f t="shared" si="3"/>
        <v>12</v>
      </c>
      <c r="BG14" s="90"/>
      <c r="BH14" s="108">
        <f t="shared" si="12"/>
        <v>61</v>
      </c>
      <c r="BI14" s="109">
        <f t="shared" si="13"/>
        <v>9</v>
      </c>
      <c r="BJ14" s="109">
        <f t="shared" si="2"/>
        <v>3</v>
      </c>
      <c r="BK14" s="110">
        <f t="shared" si="2"/>
        <v>9</v>
      </c>
      <c r="BL14" s="228"/>
      <c r="BM14" s="114" t="s">
        <v>27</v>
      </c>
      <c r="BN14" s="256">
        <v>105</v>
      </c>
      <c r="BO14" s="246">
        <v>13</v>
      </c>
      <c r="BP14" s="246">
        <v>26</v>
      </c>
      <c r="BQ14" s="247">
        <v>2</v>
      </c>
      <c r="BR14" s="111">
        <f t="shared" si="14"/>
        <v>146</v>
      </c>
      <c r="BT14" s="392" t="s">
        <v>27</v>
      </c>
      <c r="BU14" s="388">
        <v>418</v>
      </c>
      <c r="BV14" s="389">
        <v>84</v>
      </c>
      <c r="BW14" s="389">
        <v>132</v>
      </c>
      <c r="BX14" s="390">
        <v>10</v>
      </c>
      <c r="BY14" s="391">
        <f t="shared" si="4"/>
        <v>644</v>
      </c>
    </row>
    <row r="15" spans="1:77" ht="18">
      <c r="B15" s="113" t="s">
        <v>28</v>
      </c>
      <c r="C15" s="245">
        <v>731</v>
      </c>
      <c r="D15" s="246">
        <v>276</v>
      </c>
      <c r="E15" s="247">
        <v>7153</v>
      </c>
      <c r="F15" s="98">
        <f t="shared" si="5"/>
        <v>8160</v>
      </c>
      <c r="G15" s="255">
        <v>359</v>
      </c>
      <c r="H15" s="255">
        <v>46</v>
      </c>
      <c r="I15" s="255">
        <v>3621</v>
      </c>
      <c r="J15" s="98">
        <f t="shared" si="6"/>
        <v>4026</v>
      </c>
      <c r="K15" s="256">
        <v>139</v>
      </c>
      <c r="L15" s="246">
        <v>91</v>
      </c>
      <c r="M15" s="246">
        <v>4092</v>
      </c>
      <c r="N15" s="98">
        <f t="shared" si="7"/>
        <v>4322</v>
      </c>
      <c r="O15" s="256">
        <v>89</v>
      </c>
      <c r="P15" s="255">
        <v>27</v>
      </c>
      <c r="Q15" s="255">
        <v>939</v>
      </c>
      <c r="R15" s="98">
        <f t="shared" si="8"/>
        <v>1055</v>
      </c>
      <c r="S15" s="265">
        <v>100</v>
      </c>
      <c r="T15" s="99">
        <f t="shared" si="9"/>
        <v>17663</v>
      </c>
      <c r="U15" s="229"/>
      <c r="V15" s="112" t="s">
        <v>28</v>
      </c>
      <c r="W15" s="101">
        <v>109</v>
      </c>
      <c r="X15" s="102">
        <v>9</v>
      </c>
      <c r="Y15" s="102">
        <v>6</v>
      </c>
      <c r="Z15" s="103">
        <v>5</v>
      </c>
      <c r="AA15" s="101">
        <v>43</v>
      </c>
      <c r="AB15" s="104">
        <v>4</v>
      </c>
      <c r="AC15" s="104">
        <v>3</v>
      </c>
      <c r="AD15" s="103">
        <v>1</v>
      </c>
      <c r="AE15" s="101">
        <v>18</v>
      </c>
      <c r="AF15" s="104">
        <v>1</v>
      </c>
      <c r="AG15" s="104">
        <v>1</v>
      </c>
      <c r="AH15" s="103">
        <v>7</v>
      </c>
      <c r="AI15" s="101">
        <v>4</v>
      </c>
      <c r="AJ15" s="270">
        <v>1</v>
      </c>
      <c r="AK15" s="270">
        <v>0</v>
      </c>
      <c r="AL15" s="271">
        <v>2</v>
      </c>
      <c r="AM15" s="105">
        <v>34</v>
      </c>
      <c r="AN15" s="102">
        <v>1</v>
      </c>
      <c r="AO15" s="102">
        <v>4</v>
      </c>
      <c r="AP15" s="104">
        <v>9</v>
      </c>
      <c r="AQ15" s="105">
        <v>14</v>
      </c>
      <c r="AR15" s="102">
        <v>1</v>
      </c>
      <c r="AS15" s="102">
        <v>1</v>
      </c>
      <c r="AT15" s="104">
        <v>4</v>
      </c>
      <c r="AU15" s="105">
        <v>4</v>
      </c>
      <c r="AV15" s="270">
        <v>1</v>
      </c>
      <c r="AW15" s="270">
        <v>1</v>
      </c>
      <c r="AX15" s="271">
        <v>0</v>
      </c>
      <c r="AY15" s="105">
        <v>3</v>
      </c>
      <c r="AZ15" s="102">
        <v>0</v>
      </c>
      <c r="BA15" s="102">
        <v>1</v>
      </c>
      <c r="BB15" s="102">
        <v>0</v>
      </c>
      <c r="BC15" s="106">
        <f t="shared" si="10"/>
        <v>165</v>
      </c>
      <c r="BD15" s="107">
        <f t="shared" si="11"/>
        <v>12</v>
      </c>
      <c r="BE15" s="107">
        <f t="shared" si="3"/>
        <v>12</v>
      </c>
      <c r="BF15" s="107">
        <f t="shared" si="3"/>
        <v>21</v>
      </c>
      <c r="BG15" s="90"/>
      <c r="BH15" s="108">
        <f t="shared" si="12"/>
        <v>64</v>
      </c>
      <c r="BI15" s="109">
        <f t="shared" si="13"/>
        <v>6</v>
      </c>
      <c r="BJ15" s="109">
        <f t="shared" si="2"/>
        <v>5</v>
      </c>
      <c r="BK15" s="110">
        <f t="shared" si="2"/>
        <v>7</v>
      </c>
      <c r="BL15" s="228"/>
      <c r="BM15" s="114" t="s">
        <v>28</v>
      </c>
      <c r="BN15" s="256">
        <v>156</v>
      </c>
      <c r="BO15" s="246">
        <v>25</v>
      </c>
      <c r="BP15" s="246">
        <v>32</v>
      </c>
      <c r="BQ15" s="247">
        <v>8</v>
      </c>
      <c r="BR15" s="111">
        <f t="shared" si="14"/>
        <v>221</v>
      </c>
      <c r="BT15" s="392" t="s">
        <v>28</v>
      </c>
      <c r="BU15" s="388">
        <v>442</v>
      </c>
      <c r="BV15" s="389">
        <v>215</v>
      </c>
      <c r="BW15" s="389">
        <v>233</v>
      </c>
      <c r="BX15" s="390">
        <v>56</v>
      </c>
      <c r="BY15" s="391">
        <f t="shared" si="4"/>
        <v>946</v>
      </c>
    </row>
    <row r="16" spans="1:77" ht="18">
      <c r="B16" s="113" t="s">
        <v>29</v>
      </c>
      <c r="C16" s="245">
        <v>165</v>
      </c>
      <c r="D16" s="246">
        <v>142</v>
      </c>
      <c r="E16" s="247">
        <v>10161</v>
      </c>
      <c r="F16" s="98">
        <f t="shared" si="5"/>
        <v>10468</v>
      </c>
      <c r="G16" s="255">
        <v>71</v>
      </c>
      <c r="H16" s="255">
        <v>65</v>
      </c>
      <c r="I16" s="255">
        <v>8901</v>
      </c>
      <c r="J16" s="98">
        <f t="shared" si="6"/>
        <v>9037</v>
      </c>
      <c r="K16" s="256">
        <v>77</v>
      </c>
      <c r="L16" s="246">
        <v>69</v>
      </c>
      <c r="M16" s="246">
        <v>11640</v>
      </c>
      <c r="N16" s="98">
        <f t="shared" si="7"/>
        <v>11786</v>
      </c>
      <c r="O16" s="256">
        <v>104</v>
      </c>
      <c r="P16" s="255">
        <v>53</v>
      </c>
      <c r="Q16" s="255">
        <v>2613</v>
      </c>
      <c r="R16" s="98">
        <f t="shared" si="8"/>
        <v>2770</v>
      </c>
      <c r="S16" s="265">
        <v>10</v>
      </c>
      <c r="T16" s="99">
        <f t="shared" si="9"/>
        <v>34071</v>
      </c>
      <c r="U16" s="229"/>
      <c r="V16" s="112" t="s">
        <v>29</v>
      </c>
      <c r="W16" s="101">
        <v>83</v>
      </c>
      <c r="X16" s="102">
        <v>14</v>
      </c>
      <c r="Y16" s="102">
        <v>10</v>
      </c>
      <c r="Z16" s="103">
        <v>1</v>
      </c>
      <c r="AA16" s="101">
        <v>29</v>
      </c>
      <c r="AB16" s="104">
        <v>3</v>
      </c>
      <c r="AC16" s="104">
        <v>6</v>
      </c>
      <c r="AD16" s="103">
        <v>1</v>
      </c>
      <c r="AE16" s="101">
        <v>37</v>
      </c>
      <c r="AF16" s="104">
        <v>10</v>
      </c>
      <c r="AG16" s="104">
        <v>1</v>
      </c>
      <c r="AH16" s="103">
        <v>0</v>
      </c>
      <c r="AI16" s="101">
        <v>14</v>
      </c>
      <c r="AJ16" s="270">
        <v>2</v>
      </c>
      <c r="AK16" s="270">
        <v>0</v>
      </c>
      <c r="AL16" s="271">
        <v>0</v>
      </c>
      <c r="AM16" s="105">
        <v>37</v>
      </c>
      <c r="AN16" s="102">
        <v>7</v>
      </c>
      <c r="AO16" s="102">
        <v>4</v>
      </c>
      <c r="AP16" s="104">
        <v>1</v>
      </c>
      <c r="AQ16" s="105">
        <v>16</v>
      </c>
      <c r="AR16" s="102">
        <v>1</v>
      </c>
      <c r="AS16" s="102">
        <v>1</v>
      </c>
      <c r="AT16" s="104">
        <v>0</v>
      </c>
      <c r="AU16" s="105">
        <v>1</v>
      </c>
      <c r="AV16" s="270">
        <v>1</v>
      </c>
      <c r="AW16" s="270">
        <v>0</v>
      </c>
      <c r="AX16" s="271">
        <v>0</v>
      </c>
      <c r="AY16" s="105">
        <v>0</v>
      </c>
      <c r="AZ16" s="102">
        <v>0</v>
      </c>
      <c r="BA16" s="102">
        <v>0</v>
      </c>
      <c r="BB16" s="102">
        <v>0</v>
      </c>
      <c r="BC16" s="106">
        <f t="shared" si="10"/>
        <v>158</v>
      </c>
      <c r="BD16" s="107">
        <f t="shared" si="11"/>
        <v>32</v>
      </c>
      <c r="BE16" s="107">
        <f t="shared" si="3"/>
        <v>15</v>
      </c>
      <c r="BF16" s="107">
        <f t="shared" si="3"/>
        <v>2</v>
      </c>
      <c r="BG16" s="90"/>
      <c r="BH16" s="108">
        <f t="shared" si="12"/>
        <v>59</v>
      </c>
      <c r="BI16" s="109">
        <f t="shared" si="13"/>
        <v>6</v>
      </c>
      <c r="BJ16" s="109">
        <f t="shared" si="2"/>
        <v>7</v>
      </c>
      <c r="BK16" s="110">
        <f t="shared" si="2"/>
        <v>1</v>
      </c>
      <c r="BL16" s="228"/>
      <c r="BM16" s="114" t="s">
        <v>29</v>
      </c>
      <c r="BN16" s="256">
        <v>92</v>
      </c>
      <c r="BO16" s="246">
        <v>25</v>
      </c>
      <c r="BP16" s="246">
        <v>37</v>
      </c>
      <c r="BQ16" s="247">
        <v>6</v>
      </c>
      <c r="BR16" s="111">
        <f t="shared" si="14"/>
        <v>160</v>
      </c>
      <c r="BT16" s="392" t="s">
        <v>29</v>
      </c>
      <c r="BU16" s="388">
        <v>246</v>
      </c>
      <c r="BV16" s="389">
        <v>208</v>
      </c>
      <c r="BW16" s="389">
        <v>223</v>
      </c>
      <c r="BX16" s="390">
        <v>22</v>
      </c>
      <c r="BY16" s="391">
        <f>SUM(BU16:BX16)</f>
        <v>699</v>
      </c>
    </row>
    <row r="17" spans="2:77" ht="18">
      <c r="B17" s="113" t="s">
        <v>30</v>
      </c>
      <c r="C17" s="245">
        <v>287</v>
      </c>
      <c r="D17" s="246">
        <v>267</v>
      </c>
      <c r="E17" s="247">
        <v>15968</v>
      </c>
      <c r="F17" s="98">
        <f t="shared" si="5"/>
        <v>16522</v>
      </c>
      <c r="G17" s="255">
        <v>69</v>
      </c>
      <c r="H17" s="255">
        <v>65</v>
      </c>
      <c r="I17" s="255">
        <v>12928</v>
      </c>
      <c r="J17" s="98">
        <f t="shared" si="6"/>
        <v>13062</v>
      </c>
      <c r="K17" s="256">
        <v>200</v>
      </c>
      <c r="L17" s="246">
        <v>176</v>
      </c>
      <c r="M17" s="246">
        <v>19107</v>
      </c>
      <c r="N17" s="98">
        <f t="shared" si="7"/>
        <v>19483</v>
      </c>
      <c r="O17" s="256">
        <v>88</v>
      </c>
      <c r="P17" s="246">
        <v>22</v>
      </c>
      <c r="Q17" s="246">
        <v>2061</v>
      </c>
      <c r="R17" s="98">
        <f t="shared" si="8"/>
        <v>2171</v>
      </c>
      <c r="S17" s="265">
        <v>204</v>
      </c>
      <c r="T17" s="99">
        <f t="shared" si="9"/>
        <v>51442</v>
      </c>
      <c r="U17" s="229"/>
      <c r="V17" s="112" t="s">
        <v>30</v>
      </c>
      <c r="W17" s="101">
        <v>104</v>
      </c>
      <c r="X17" s="102">
        <v>14</v>
      </c>
      <c r="Y17" s="102">
        <v>4</v>
      </c>
      <c r="Z17" s="103">
        <v>7</v>
      </c>
      <c r="AA17" s="101">
        <v>43</v>
      </c>
      <c r="AB17" s="104">
        <v>5</v>
      </c>
      <c r="AC17" s="104">
        <v>2</v>
      </c>
      <c r="AD17" s="103">
        <v>5</v>
      </c>
      <c r="AE17" s="101">
        <v>37</v>
      </c>
      <c r="AF17" s="104">
        <v>3</v>
      </c>
      <c r="AG17" s="104">
        <v>3</v>
      </c>
      <c r="AH17" s="103">
        <v>7</v>
      </c>
      <c r="AI17" s="101">
        <v>15</v>
      </c>
      <c r="AJ17" s="270">
        <v>2</v>
      </c>
      <c r="AK17" s="270">
        <v>0</v>
      </c>
      <c r="AL17" s="271">
        <v>4</v>
      </c>
      <c r="AM17" s="105">
        <v>63</v>
      </c>
      <c r="AN17" s="102">
        <v>4</v>
      </c>
      <c r="AO17" s="102">
        <v>7</v>
      </c>
      <c r="AP17" s="104">
        <v>16</v>
      </c>
      <c r="AQ17" s="105">
        <v>28</v>
      </c>
      <c r="AR17" s="102">
        <v>1</v>
      </c>
      <c r="AS17" s="102">
        <v>3</v>
      </c>
      <c r="AT17" s="104">
        <v>8</v>
      </c>
      <c r="AU17" s="105">
        <v>1</v>
      </c>
      <c r="AV17" s="270">
        <v>0</v>
      </c>
      <c r="AW17" s="270">
        <v>0</v>
      </c>
      <c r="AX17" s="271">
        <v>0</v>
      </c>
      <c r="AY17" s="105">
        <v>1</v>
      </c>
      <c r="AZ17" s="102">
        <v>0</v>
      </c>
      <c r="BA17" s="102">
        <v>0</v>
      </c>
      <c r="BB17" s="102">
        <v>0</v>
      </c>
      <c r="BC17" s="106">
        <f t="shared" si="10"/>
        <v>205</v>
      </c>
      <c r="BD17" s="107">
        <f t="shared" si="11"/>
        <v>21</v>
      </c>
      <c r="BE17" s="107">
        <f t="shared" si="3"/>
        <v>14</v>
      </c>
      <c r="BF17" s="107">
        <f t="shared" si="3"/>
        <v>30</v>
      </c>
      <c r="BG17" s="90"/>
      <c r="BH17" s="108">
        <f t="shared" si="12"/>
        <v>87</v>
      </c>
      <c r="BI17" s="109">
        <f t="shared" si="13"/>
        <v>8</v>
      </c>
      <c r="BJ17" s="109">
        <f t="shared" si="2"/>
        <v>5</v>
      </c>
      <c r="BK17" s="110">
        <f t="shared" si="2"/>
        <v>17</v>
      </c>
      <c r="BL17" s="228"/>
      <c r="BM17" s="114" t="s">
        <v>30</v>
      </c>
      <c r="BN17" s="256">
        <v>143</v>
      </c>
      <c r="BO17" s="246">
        <v>26</v>
      </c>
      <c r="BP17" s="246">
        <v>58</v>
      </c>
      <c r="BQ17" s="247">
        <v>9</v>
      </c>
      <c r="BR17" s="111">
        <f t="shared" si="14"/>
        <v>236</v>
      </c>
      <c r="BT17" s="392" t="s">
        <v>30</v>
      </c>
      <c r="BU17" s="388">
        <v>347</v>
      </c>
      <c r="BV17" s="389">
        <v>253</v>
      </c>
      <c r="BW17" s="389">
        <v>364</v>
      </c>
      <c r="BX17" s="390">
        <v>31</v>
      </c>
      <c r="BY17" s="391">
        <f t="shared" ref="BY17:BY18" si="15">SUM(BU17:BX17)</f>
        <v>995</v>
      </c>
    </row>
    <row r="18" spans="2:77" ht="18">
      <c r="B18" s="113" t="s">
        <v>31</v>
      </c>
      <c r="C18" s="245">
        <v>319</v>
      </c>
      <c r="D18" s="246">
        <v>224</v>
      </c>
      <c r="E18" s="247">
        <v>4825</v>
      </c>
      <c r="F18" s="98">
        <f t="shared" si="5"/>
        <v>5368</v>
      </c>
      <c r="G18" s="255">
        <v>62</v>
      </c>
      <c r="H18" s="246">
        <v>50</v>
      </c>
      <c r="I18" s="247">
        <v>3674</v>
      </c>
      <c r="J18" s="98">
        <f t="shared" si="6"/>
        <v>3786</v>
      </c>
      <c r="K18" s="256">
        <v>173</v>
      </c>
      <c r="L18" s="246">
        <v>73</v>
      </c>
      <c r="M18" s="246">
        <v>6765</v>
      </c>
      <c r="N18" s="98">
        <f t="shared" si="7"/>
        <v>7011</v>
      </c>
      <c r="O18" s="256">
        <v>81</v>
      </c>
      <c r="P18" s="246">
        <v>28</v>
      </c>
      <c r="Q18" s="246">
        <v>508</v>
      </c>
      <c r="R18" s="98">
        <f t="shared" si="8"/>
        <v>617</v>
      </c>
      <c r="S18" s="265">
        <v>217</v>
      </c>
      <c r="T18" s="99">
        <f t="shared" si="9"/>
        <v>16999</v>
      </c>
      <c r="U18" s="229"/>
      <c r="V18" s="112" t="s">
        <v>31</v>
      </c>
      <c r="W18" s="101">
        <v>95</v>
      </c>
      <c r="X18" s="102">
        <v>22</v>
      </c>
      <c r="Y18" s="102">
        <v>7</v>
      </c>
      <c r="Z18" s="103">
        <v>2</v>
      </c>
      <c r="AA18" s="101">
        <v>40</v>
      </c>
      <c r="AB18" s="104">
        <v>9</v>
      </c>
      <c r="AC18" s="104">
        <v>5</v>
      </c>
      <c r="AD18" s="103">
        <v>1</v>
      </c>
      <c r="AE18" s="101">
        <v>16</v>
      </c>
      <c r="AF18" s="104">
        <v>1</v>
      </c>
      <c r="AG18" s="104">
        <v>0</v>
      </c>
      <c r="AH18" s="103">
        <v>4</v>
      </c>
      <c r="AI18" s="101">
        <v>6</v>
      </c>
      <c r="AJ18" s="270">
        <v>0</v>
      </c>
      <c r="AK18" s="270">
        <v>0</v>
      </c>
      <c r="AL18" s="271">
        <v>1</v>
      </c>
      <c r="AM18" s="105">
        <v>42</v>
      </c>
      <c r="AN18" s="102">
        <v>1</v>
      </c>
      <c r="AO18" s="102">
        <v>3</v>
      </c>
      <c r="AP18" s="104">
        <v>6</v>
      </c>
      <c r="AQ18" s="105">
        <v>27</v>
      </c>
      <c r="AR18" s="102">
        <v>1</v>
      </c>
      <c r="AS18" s="102">
        <v>3</v>
      </c>
      <c r="AT18" s="104">
        <v>3</v>
      </c>
      <c r="AU18" s="105">
        <v>6</v>
      </c>
      <c r="AV18" s="270">
        <v>0</v>
      </c>
      <c r="AW18" s="270">
        <v>0</v>
      </c>
      <c r="AX18" s="271">
        <v>0</v>
      </c>
      <c r="AY18" s="105">
        <v>3</v>
      </c>
      <c r="AZ18" s="102">
        <v>0</v>
      </c>
      <c r="BA18" s="102">
        <v>0</v>
      </c>
      <c r="BB18" s="102">
        <v>0</v>
      </c>
      <c r="BC18" s="106">
        <f t="shared" si="10"/>
        <v>159</v>
      </c>
      <c r="BD18" s="107">
        <f t="shared" si="11"/>
        <v>24</v>
      </c>
      <c r="BE18" s="107">
        <f t="shared" si="3"/>
        <v>10</v>
      </c>
      <c r="BF18" s="107">
        <f t="shared" si="3"/>
        <v>12</v>
      </c>
      <c r="BG18" s="90"/>
      <c r="BH18" s="108">
        <f t="shared" si="12"/>
        <v>76</v>
      </c>
      <c r="BI18" s="109">
        <f t="shared" si="13"/>
        <v>10</v>
      </c>
      <c r="BJ18" s="109">
        <f t="shared" si="2"/>
        <v>8</v>
      </c>
      <c r="BK18" s="110">
        <f t="shared" si="2"/>
        <v>5</v>
      </c>
      <c r="BL18" s="228"/>
      <c r="BM18" s="114" t="s">
        <v>31</v>
      </c>
      <c r="BN18" s="256">
        <v>104</v>
      </c>
      <c r="BO18" s="246">
        <v>20</v>
      </c>
      <c r="BP18" s="246">
        <v>31</v>
      </c>
      <c r="BQ18" s="247">
        <v>9</v>
      </c>
      <c r="BR18" s="111">
        <f t="shared" si="14"/>
        <v>164</v>
      </c>
      <c r="BT18" s="392" t="s">
        <v>31</v>
      </c>
      <c r="BU18" s="388">
        <v>389</v>
      </c>
      <c r="BV18" s="389">
        <v>264</v>
      </c>
      <c r="BW18" s="389">
        <v>276</v>
      </c>
      <c r="BX18" s="390">
        <v>49</v>
      </c>
      <c r="BY18" s="391">
        <f t="shared" si="15"/>
        <v>978</v>
      </c>
    </row>
    <row r="19" spans="2:77" ht="18">
      <c r="B19" s="113" t="s">
        <v>32</v>
      </c>
      <c r="C19" s="245">
        <v>370</v>
      </c>
      <c r="D19" s="246">
        <v>405</v>
      </c>
      <c r="E19" s="247">
        <v>9033</v>
      </c>
      <c r="F19" s="98">
        <f t="shared" si="5"/>
        <v>9808</v>
      </c>
      <c r="G19" s="255">
        <v>104</v>
      </c>
      <c r="H19" s="246">
        <v>161</v>
      </c>
      <c r="I19" s="247">
        <v>9549</v>
      </c>
      <c r="J19" s="98">
        <f t="shared" si="6"/>
        <v>9814</v>
      </c>
      <c r="K19" s="256">
        <v>213</v>
      </c>
      <c r="L19" s="246">
        <v>131</v>
      </c>
      <c r="M19" s="245">
        <v>15933</v>
      </c>
      <c r="N19" s="98">
        <f t="shared" si="7"/>
        <v>16277</v>
      </c>
      <c r="O19" s="256">
        <v>38</v>
      </c>
      <c r="P19" s="246">
        <v>5</v>
      </c>
      <c r="Q19" s="246">
        <v>16</v>
      </c>
      <c r="R19" s="98">
        <f t="shared" si="8"/>
        <v>59</v>
      </c>
      <c r="S19" s="265">
        <v>3394</v>
      </c>
      <c r="T19" s="99">
        <f t="shared" si="9"/>
        <v>39352</v>
      </c>
      <c r="U19" s="229"/>
      <c r="V19" s="112" t="s">
        <v>32</v>
      </c>
      <c r="W19" s="101">
        <v>154</v>
      </c>
      <c r="X19" s="102">
        <v>46</v>
      </c>
      <c r="Y19" s="102">
        <v>16</v>
      </c>
      <c r="Z19" s="103">
        <v>3</v>
      </c>
      <c r="AA19" s="101">
        <v>55</v>
      </c>
      <c r="AB19" s="104">
        <v>21</v>
      </c>
      <c r="AC19" s="104">
        <v>4</v>
      </c>
      <c r="AD19" s="103">
        <v>1</v>
      </c>
      <c r="AE19" s="101">
        <v>47</v>
      </c>
      <c r="AF19" s="104">
        <v>2</v>
      </c>
      <c r="AG19" s="104">
        <v>0</v>
      </c>
      <c r="AH19" s="103">
        <v>20</v>
      </c>
      <c r="AI19" s="101">
        <v>20</v>
      </c>
      <c r="AJ19" s="270">
        <v>0</v>
      </c>
      <c r="AK19" s="270">
        <v>0</v>
      </c>
      <c r="AL19" s="271">
        <v>10</v>
      </c>
      <c r="AM19" s="105">
        <v>60</v>
      </c>
      <c r="AN19" s="102">
        <v>5</v>
      </c>
      <c r="AO19" s="102">
        <v>7</v>
      </c>
      <c r="AP19" s="104">
        <v>15</v>
      </c>
      <c r="AQ19" s="105">
        <v>28</v>
      </c>
      <c r="AR19" s="102">
        <v>1</v>
      </c>
      <c r="AS19" s="102">
        <v>3</v>
      </c>
      <c r="AT19" s="104">
        <v>8</v>
      </c>
      <c r="AU19" s="105">
        <v>0</v>
      </c>
      <c r="AV19" s="270">
        <v>0</v>
      </c>
      <c r="AW19" s="270">
        <v>0</v>
      </c>
      <c r="AX19" s="271">
        <v>0</v>
      </c>
      <c r="AY19" s="105">
        <v>0</v>
      </c>
      <c r="AZ19" s="102">
        <v>0</v>
      </c>
      <c r="BA19" s="102">
        <v>0</v>
      </c>
      <c r="BB19" s="102">
        <v>0</v>
      </c>
      <c r="BC19" s="106">
        <f t="shared" si="10"/>
        <v>261</v>
      </c>
      <c r="BD19" s="107">
        <f t="shared" si="11"/>
        <v>53</v>
      </c>
      <c r="BE19" s="107">
        <f t="shared" si="3"/>
        <v>23</v>
      </c>
      <c r="BF19" s="107">
        <f t="shared" si="3"/>
        <v>38</v>
      </c>
      <c r="BG19" s="90"/>
      <c r="BH19" s="108">
        <f t="shared" si="12"/>
        <v>103</v>
      </c>
      <c r="BI19" s="109">
        <f t="shared" si="13"/>
        <v>22</v>
      </c>
      <c r="BJ19" s="109">
        <f t="shared" si="2"/>
        <v>7</v>
      </c>
      <c r="BK19" s="110">
        <f t="shared" si="2"/>
        <v>19</v>
      </c>
      <c r="BL19" s="228"/>
      <c r="BM19" s="114" t="s">
        <v>32</v>
      </c>
      <c r="BN19" s="256">
        <v>126</v>
      </c>
      <c r="BO19" s="246">
        <v>35</v>
      </c>
      <c r="BP19" s="246">
        <v>51</v>
      </c>
      <c r="BQ19" s="247">
        <v>0</v>
      </c>
      <c r="BR19" s="111">
        <f t="shared" si="14"/>
        <v>212</v>
      </c>
      <c r="BT19" s="392" t="s">
        <v>32</v>
      </c>
      <c r="BU19" s="388">
        <v>435</v>
      </c>
      <c r="BV19" s="389">
        <v>324</v>
      </c>
      <c r="BW19" s="389">
        <v>423</v>
      </c>
      <c r="BX19" s="390">
        <v>0</v>
      </c>
      <c r="BY19" s="391">
        <f t="shared" si="4"/>
        <v>1182</v>
      </c>
    </row>
    <row r="20" spans="2:77" ht="18">
      <c r="B20" s="113" t="s">
        <v>33</v>
      </c>
      <c r="C20" s="245">
        <v>1049</v>
      </c>
      <c r="D20" s="246">
        <v>551</v>
      </c>
      <c r="E20" s="247">
        <v>16676</v>
      </c>
      <c r="F20" s="98">
        <f t="shared" si="5"/>
        <v>18276</v>
      </c>
      <c r="G20" s="256">
        <v>195</v>
      </c>
      <c r="H20" s="246">
        <v>74</v>
      </c>
      <c r="I20" s="245">
        <v>8194</v>
      </c>
      <c r="J20" s="98">
        <f t="shared" si="6"/>
        <v>8463</v>
      </c>
      <c r="K20" s="256">
        <v>274</v>
      </c>
      <c r="L20" s="246">
        <v>223</v>
      </c>
      <c r="M20" s="245">
        <v>13098</v>
      </c>
      <c r="N20" s="98">
        <f t="shared" si="7"/>
        <v>13595</v>
      </c>
      <c r="O20" s="256">
        <v>154</v>
      </c>
      <c r="P20" s="246">
        <v>43</v>
      </c>
      <c r="Q20" s="246">
        <v>1049</v>
      </c>
      <c r="R20" s="98">
        <f t="shared" si="8"/>
        <v>1246</v>
      </c>
      <c r="S20" s="265">
        <v>36</v>
      </c>
      <c r="T20" s="99">
        <f t="shared" si="9"/>
        <v>41616</v>
      </c>
      <c r="U20" s="229"/>
      <c r="V20" s="112" t="s">
        <v>33</v>
      </c>
      <c r="W20" s="101">
        <v>191</v>
      </c>
      <c r="X20" s="102">
        <v>12</v>
      </c>
      <c r="Y20" s="102">
        <v>4</v>
      </c>
      <c r="Z20" s="103">
        <v>3</v>
      </c>
      <c r="AA20" s="101">
        <v>80</v>
      </c>
      <c r="AB20" s="104">
        <v>3</v>
      </c>
      <c r="AC20" s="104">
        <v>2</v>
      </c>
      <c r="AD20" s="103">
        <v>3</v>
      </c>
      <c r="AE20" s="101">
        <v>39</v>
      </c>
      <c r="AF20" s="104">
        <v>1</v>
      </c>
      <c r="AG20" s="104">
        <v>0</v>
      </c>
      <c r="AH20" s="103">
        <v>14</v>
      </c>
      <c r="AI20" s="101">
        <v>22</v>
      </c>
      <c r="AJ20" s="270">
        <v>0</v>
      </c>
      <c r="AK20" s="270">
        <v>0</v>
      </c>
      <c r="AL20" s="271">
        <v>9</v>
      </c>
      <c r="AM20" s="105">
        <v>70</v>
      </c>
      <c r="AN20" s="102">
        <v>0</v>
      </c>
      <c r="AO20" s="102">
        <v>4</v>
      </c>
      <c r="AP20" s="104">
        <v>15</v>
      </c>
      <c r="AQ20" s="105">
        <v>51</v>
      </c>
      <c r="AR20" s="102">
        <v>0</v>
      </c>
      <c r="AS20" s="102">
        <v>2</v>
      </c>
      <c r="AT20" s="104">
        <v>14</v>
      </c>
      <c r="AU20" s="105">
        <v>5</v>
      </c>
      <c r="AV20" s="270">
        <v>0</v>
      </c>
      <c r="AW20" s="270">
        <v>1</v>
      </c>
      <c r="AX20" s="271">
        <v>1</v>
      </c>
      <c r="AY20" s="105">
        <v>3</v>
      </c>
      <c r="AZ20" s="102">
        <v>0</v>
      </c>
      <c r="BA20" s="102">
        <v>1</v>
      </c>
      <c r="BB20" s="102">
        <v>1</v>
      </c>
      <c r="BC20" s="106">
        <f t="shared" si="10"/>
        <v>305</v>
      </c>
      <c r="BD20" s="107">
        <f t="shared" si="11"/>
        <v>13</v>
      </c>
      <c r="BE20" s="107">
        <f t="shared" si="3"/>
        <v>9</v>
      </c>
      <c r="BF20" s="107">
        <f t="shared" si="3"/>
        <v>33</v>
      </c>
      <c r="BG20" s="90"/>
      <c r="BH20" s="108">
        <f t="shared" si="12"/>
        <v>156</v>
      </c>
      <c r="BI20" s="109">
        <f t="shared" si="13"/>
        <v>3</v>
      </c>
      <c r="BJ20" s="109">
        <f t="shared" si="2"/>
        <v>5</v>
      </c>
      <c r="BK20" s="110">
        <f t="shared" si="2"/>
        <v>27</v>
      </c>
      <c r="BL20" s="228"/>
      <c r="BM20" s="114" t="s">
        <v>33</v>
      </c>
      <c r="BN20" s="256">
        <v>207</v>
      </c>
      <c r="BO20" s="246">
        <v>32</v>
      </c>
      <c r="BP20" s="246">
        <v>64</v>
      </c>
      <c r="BQ20" s="247">
        <v>15</v>
      </c>
      <c r="BR20" s="111">
        <f t="shared" si="14"/>
        <v>318</v>
      </c>
      <c r="BT20" s="392" t="s">
        <v>33</v>
      </c>
      <c r="BU20" s="388">
        <v>532</v>
      </c>
      <c r="BV20" s="389">
        <v>248</v>
      </c>
      <c r="BW20" s="389">
        <v>328</v>
      </c>
      <c r="BX20" s="390">
        <v>44</v>
      </c>
      <c r="BY20" s="391">
        <f t="shared" si="4"/>
        <v>1152</v>
      </c>
    </row>
    <row r="21" spans="2:77" ht="18">
      <c r="B21" s="113" t="s">
        <v>34</v>
      </c>
      <c r="C21" s="245">
        <v>253</v>
      </c>
      <c r="D21" s="246">
        <v>1574</v>
      </c>
      <c r="E21" s="247">
        <v>8311</v>
      </c>
      <c r="F21" s="98">
        <f t="shared" si="5"/>
        <v>10138</v>
      </c>
      <c r="G21" s="256">
        <v>18</v>
      </c>
      <c r="H21" s="246">
        <v>200</v>
      </c>
      <c r="I21" s="245">
        <v>1206</v>
      </c>
      <c r="J21" s="98">
        <f t="shared" si="6"/>
        <v>1424</v>
      </c>
      <c r="K21" s="256">
        <v>53</v>
      </c>
      <c r="L21" s="246">
        <v>351</v>
      </c>
      <c r="M21" s="245">
        <v>2480</v>
      </c>
      <c r="N21" s="98">
        <f t="shared" si="7"/>
        <v>2884</v>
      </c>
      <c r="O21" s="256">
        <v>40</v>
      </c>
      <c r="P21" s="246">
        <v>216</v>
      </c>
      <c r="Q21" s="246">
        <v>1132</v>
      </c>
      <c r="R21" s="98">
        <f t="shared" si="8"/>
        <v>1388</v>
      </c>
      <c r="S21" s="265">
        <v>215</v>
      </c>
      <c r="T21" s="99">
        <f t="shared" si="9"/>
        <v>16049</v>
      </c>
      <c r="U21" s="229"/>
      <c r="V21" s="112" t="s">
        <v>34</v>
      </c>
      <c r="W21" s="101">
        <v>285</v>
      </c>
      <c r="X21" s="102">
        <v>41</v>
      </c>
      <c r="Y21" s="102">
        <v>11</v>
      </c>
      <c r="Z21" s="103">
        <v>7</v>
      </c>
      <c r="AA21" s="101">
        <v>122</v>
      </c>
      <c r="AB21" s="104">
        <v>18</v>
      </c>
      <c r="AC21" s="104">
        <v>5</v>
      </c>
      <c r="AD21" s="103">
        <v>3</v>
      </c>
      <c r="AE21" s="101">
        <v>34</v>
      </c>
      <c r="AF21" s="104">
        <v>1</v>
      </c>
      <c r="AG21" s="104">
        <v>0</v>
      </c>
      <c r="AH21" s="103">
        <v>16</v>
      </c>
      <c r="AI21" s="101">
        <v>6</v>
      </c>
      <c r="AJ21" s="270">
        <v>0</v>
      </c>
      <c r="AK21" s="270">
        <v>0</v>
      </c>
      <c r="AL21" s="271">
        <v>3</v>
      </c>
      <c r="AM21" s="105">
        <v>63</v>
      </c>
      <c r="AN21" s="102">
        <v>2</v>
      </c>
      <c r="AO21" s="102">
        <v>1</v>
      </c>
      <c r="AP21" s="104">
        <v>22</v>
      </c>
      <c r="AQ21" s="105">
        <v>40</v>
      </c>
      <c r="AR21" s="102">
        <v>2</v>
      </c>
      <c r="AS21" s="102">
        <v>2</v>
      </c>
      <c r="AT21" s="104">
        <v>17</v>
      </c>
      <c r="AU21" s="105">
        <v>51</v>
      </c>
      <c r="AV21" s="270">
        <v>2</v>
      </c>
      <c r="AW21" s="270">
        <v>4</v>
      </c>
      <c r="AX21" s="271">
        <v>3</v>
      </c>
      <c r="AY21" s="105">
        <v>33</v>
      </c>
      <c r="AZ21" s="102">
        <v>3</v>
      </c>
      <c r="BA21" s="102">
        <v>3</v>
      </c>
      <c r="BB21" s="102">
        <v>3</v>
      </c>
      <c r="BC21" s="106">
        <f t="shared" si="10"/>
        <v>433</v>
      </c>
      <c r="BD21" s="107">
        <f t="shared" si="11"/>
        <v>46</v>
      </c>
      <c r="BE21" s="107">
        <f t="shared" si="3"/>
        <v>16</v>
      </c>
      <c r="BF21" s="107">
        <f t="shared" si="3"/>
        <v>48</v>
      </c>
      <c r="BG21" s="90"/>
      <c r="BH21" s="108">
        <f t="shared" si="12"/>
        <v>201</v>
      </c>
      <c r="BI21" s="109">
        <f t="shared" si="13"/>
        <v>23</v>
      </c>
      <c r="BJ21" s="109">
        <f t="shared" si="2"/>
        <v>10</v>
      </c>
      <c r="BK21" s="110">
        <f t="shared" si="2"/>
        <v>26</v>
      </c>
      <c r="BL21" s="228"/>
      <c r="BM21" s="114" t="s">
        <v>34</v>
      </c>
      <c r="BN21" s="256">
        <v>226</v>
      </c>
      <c r="BO21" s="246">
        <v>17</v>
      </c>
      <c r="BP21" s="246">
        <v>30</v>
      </c>
      <c r="BQ21" s="247">
        <v>26</v>
      </c>
      <c r="BR21" s="111">
        <f t="shared" si="14"/>
        <v>299</v>
      </c>
      <c r="BT21" s="392" t="s">
        <v>34</v>
      </c>
      <c r="BU21" s="388">
        <v>1000</v>
      </c>
      <c r="BV21" s="389">
        <v>250</v>
      </c>
      <c r="BW21" s="389">
        <v>404</v>
      </c>
      <c r="BX21" s="390">
        <v>202</v>
      </c>
      <c r="BY21" s="391">
        <f t="shared" si="4"/>
        <v>1856</v>
      </c>
    </row>
    <row r="22" spans="2:77" ht="18">
      <c r="B22" s="113" t="s">
        <v>35</v>
      </c>
      <c r="C22" s="245">
        <v>4685</v>
      </c>
      <c r="D22" s="246">
        <v>5694</v>
      </c>
      <c r="E22" s="247">
        <v>120496</v>
      </c>
      <c r="F22" s="98">
        <f t="shared" si="5"/>
        <v>130875</v>
      </c>
      <c r="G22" s="256">
        <v>444</v>
      </c>
      <c r="H22" s="246">
        <v>354</v>
      </c>
      <c r="I22" s="245">
        <v>27856</v>
      </c>
      <c r="J22" s="98">
        <f t="shared" si="6"/>
        <v>28654</v>
      </c>
      <c r="K22" s="256">
        <v>1076</v>
      </c>
      <c r="L22" s="246">
        <v>1033</v>
      </c>
      <c r="M22" s="245">
        <v>57198</v>
      </c>
      <c r="N22" s="98">
        <f t="shared" si="7"/>
        <v>59307</v>
      </c>
      <c r="O22" s="256">
        <v>3129</v>
      </c>
      <c r="P22" s="246">
        <v>1091</v>
      </c>
      <c r="Q22" s="246">
        <v>14925</v>
      </c>
      <c r="R22" s="98">
        <f t="shared" si="8"/>
        <v>19145</v>
      </c>
      <c r="S22" s="265">
        <v>9870</v>
      </c>
      <c r="T22" s="99">
        <f t="shared" si="9"/>
        <v>247851</v>
      </c>
      <c r="U22" s="229"/>
      <c r="V22" s="112" t="s">
        <v>35</v>
      </c>
      <c r="W22" s="101">
        <v>755</v>
      </c>
      <c r="X22" s="102">
        <v>13</v>
      </c>
      <c r="Y22" s="102">
        <v>0</v>
      </c>
      <c r="Z22" s="103">
        <v>4</v>
      </c>
      <c r="AA22" s="101">
        <v>189</v>
      </c>
      <c r="AB22" s="104">
        <v>3</v>
      </c>
      <c r="AC22" s="104">
        <v>0</v>
      </c>
      <c r="AD22" s="103">
        <v>3</v>
      </c>
      <c r="AE22" s="101">
        <v>72</v>
      </c>
      <c r="AF22" s="104">
        <v>2</v>
      </c>
      <c r="AG22" s="104">
        <v>0</v>
      </c>
      <c r="AH22" s="103">
        <v>15</v>
      </c>
      <c r="AI22" s="101">
        <v>19</v>
      </c>
      <c r="AJ22" s="270">
        <v>2</v>
      </c>
      <c r="AK22" s="270">
        <v>0</v>
      </c>
      <c r="AL22" s="271">
        <v>1</v>
      </c>
      <c r="AM22" s="105">
        <v>157</v>
      </c>
      <c r="AN22" s="102">
        <v>4</v>
      </c>
      <c r="AO22" s="102">
        <v>1</v>
      </c>
      <c r="AP22" s="104">
        <v>12</v>
      </c>
      <c r="AQ22" s="105">
        <v>82</v>
      </c>
      <c r="AR22" s="102">
        <v>2</v>
      </c>
      <c r="AS22" s="102">
        <v>1</v>
      </c>
      <c r="AT22" s="104">
        <v>7</v>
      </c>
      <c r="AU22" s="105">
        <v>42</v>
      </c>
      <c r="AV22" s="270">
        <v>1</v>
      </c>
      <c r="AW22" s="270">
        <v>0</v>
      </c>
      <c r="AX22" s="271">
        <v>1</v>
      </c>
      <c r="AY22" s="105">
        <v>14</v>
      </c>
      <c r="AZ22" s="102">
        <v>0</v>
      </c>
      <c r="BA22" s="102">
        <v>0</v>
      </c>
      <c r="BB22" s="102">
        <v>0</v>
      </c>
      <c r="BC22" s="106">
        <f t="shared" si="10"/>
        <v>1026</v>
      </c>
      <c r="BD22" s="107">
        <f t="shared" si="11"/>
        <v>20</v>
      </c>
      <c r="BE22" s="107">
        <f t="shared" si="3"/>
        <v>1</v>
      </c>
      <c r="BF22" s="107">
        <f t="shared" si="3"/>
        <v>32</v>
      </c>
      <c r="BG22" s="90"/>
      <c r="BH22" s="108">
        <f t="shared" si="12"/>
        <v>304</v>
      </c>
      <c r="BI22" s="109">
        <f t="shared" si="13"/>
        <v>7</v>
      </c>
      <c r="BJ22" s="109">
        <f t="shared" si="2"/>
        <v>1</v>
      </c>
      <c r="BK22" s="110">
        <f t="shared" si="2"/>
        <v>11</v>
      </c>
      <c r="BL22" s="228"/>
      <c r="BM22" s="114" t="s">
        <v>35</v>
      </c>
      <c r="BN22" s="256">
        <v>785</v>
      </c>
      <c r="BO22" s="246">
        <v>56</v>
      </c>
      <c r="BP22" s="246">
        <v>143</v>
      </c>
      <c r="BQ22" s="247">
        <v>67</v>
      </c>
      <c r="BR22" s="111">
        <f t="shared" si="14"/>
        <v>1051</v>
      </c>
      <c r="BT22" s="392" t="s">
        <v>35</v>
      </c>
      <c r="BU22" s="388">
        <v>2339</v>
      </c>
      <c r="BV22" s="389">
        <v>521</v>
      </c>
      <c r="BW22" s="389">
        <v>1025</v>
      </c>
      <c r="BX22" s="390">
        <v>415</v>
      </c>
      <c r="BY22" s="391">
        <f t="shared" si="4"/>
        <v>4300</v>
      </c>
    </row>
    <row r="23" spans="2:77" ht="18">
      <c r="B23" s="113" t="s">
        <v>36</v>
      </c>
      <c r="C23" s="245">
        <v>473</v>
      </c>
      <c r="D23" s="246">
        <v>515</v>
      </c>
      <c r="E23" s="247">
        <v>17476</v>
      </c>
      <c r="F23" s="98">
        <f t="shared" si="5"/>
        <v>18464</v>
      </c>
      <c r="G23" s="256">
        <v>87</v>
      </c>
      <c r="H23" s="246">
        <v>68</v>
      </c>
      <c r="I23" s="245">
        <v>7661</v>
      </c>
      <c r="J23" s="98">
        <f t="shared" si="6"/>
        <v>7816</v>
      </c>
      <c r="K23" s="256">
        <v>121</v>
      </c>
      <c r="L23" s="246">
        <v>167</v>
      </c>
      <c r="M23" s="245">
        <v>16971</v>
      </c>
      <c r="N23" s="98">
        <f t="shared" si="7"/>
        <v>17259</v>
      </c>
      <c r="O23" s="256">
        <v>143</v>
      </c>
      <c r="P23" s="246">
        <v>127</v>
      </c>
      <c r="Q23" s="246">
        <v>5117</v>
      </c>
      <c r="R23" s="98">
        <f t="shared" si="8"/>
        <v>5387</v>
      </c>
      <c r="S23" s="265">
        <v>162</v>
      </c>
      <c r="T23" s="99">
        <f t="shared" si="9"/>
        <v>49088</v>
      </c>
      <c r="U23" s="229"/>
      <c r="V23" s="112" t="s">
        <v>36</v>
      </c>
      <c r="W23" s="101">
        <v>115</v>
      </c>
      <c r="X23" s="102">
        <v>9</v>
      </c>
      <c r="Y23" s="102">
        <v>8</v>
      </c>
      <c r="Z23" s="103">
        <v>0</v>
      </c>
      <c r="AA23" s="101">
        <v>58</v>
      </c>
      <c r="AB23" s="104">
        <v>2</v>
      </c>
      <c r="AC23" s="104">
        <v>4</v>
      </c>
      <c r="AD23" s="103">
        <v>0</v>
      </c>
      <c r="AE23" s="101">
        <v>21</v>
      </c>
      <c r="AF23" s="104">
        <v>4</v>
      </c>
      <c r="AG23" s="104">
        <v>0</v>
      </c>
      <c r="AH23" s="103">
        <v>10</v>
      </c>
      <c r="AI23" s="101">
        <v>8</v>
      </c>
      <c r="AJ23" s="270">
        <v>1</v>
      </c>
      <c r="AK23" s="270">
        <v>0</v>
      </c>
      <c r="AL23" s="271">
        <v>3</v>
      </c>
      <c r="AM23" s="105">
        <v>44</v>
      </c>
      <c r="AN23" s="102">
        <v>2</v>
      </c>
      <c r="AO23" s="102">
        <v>1</v>
      </c>
      <c r="AP23" s="104">
        <v>16</v>
      </c>
      <c r="AQ23" s="105">
        <v>28</v>
      </c>
      <c r="AR23" s="102">
        <v>1</v>
      </c>
      <c r="AS23" s="102">
        <v>0</v>
      </c>
      <c r="AT23" s="104">
        <v>11</v>
      </c>
      <c r="AU23" s="105">
        <v>16</v>
      </c>
      <c r="AV23" s="270">
        <v>2</v>
      </c>
      <c r="AW23" s="270">
        <v>0</v>
      </c>
      <c r="AX23" s="271">
        <v>1</v>
      </c>
      <c r="AY23" s="105">
        <v>7</v>
      </c>
      <c r="AZ23" s="102">
        <v>0</v>
      </c>
      <c r="BA23" s="102">
        <v>0</v>
      </c>
      <c r="BB23" s="103">
        <v>1</v>
      </c>
      <c r="BC23" s="106">
        <f t="shared" si="10"/>
        <v>196</v>
      </c>
      <c r="BD23" s="107">
        <f t="shared" si="11"/>
        <v>17</v>
      </c>
      <c r="BE23" s="107">
        <f t="shared" si="3"/>
        <v>9</v>
      </c>
      <c r="BF23" s="107">
        <f t="shared" si="3"/>
        <v>27</v>
      </c>
      <c r="BG23" s="90"/>
      <c r="BH23" s="108">
        <f t="shared" si="12"/>
        <v>101</v>
      </c>
      <c r="BI23" s="109">
        <f t="shared" si="13"/>
        <v>4</v>
      </c>
      <c r="BJ23" s="109">
        <f t="shared" si="2"/>
        <v>4</v>
      </c>
      <c r="BK23" s="110">
        <f t="shared" si="2"/>
        <v>15</v>
      </c>
      <c r="BL23" s="228"/>
      <c r="BM23" s="114" t="s">
        <v>36</v>
      </c>
      <c r="BN23" s="256">
        <v>94</v>
      </c>
      <c r="BO23" s="246">
        <v>16</v>
      </c>
      <c r="BP23" s="246">
        <v>53</v>
      </c>
      <c r="BQ23" s="247">
        <v>26</v>
      </c>
      <c r="BR23" s="111">
        <f t="shared" si="14"/>
        <v>189</v>
      </c>
      <c r="BT23" s="392" t="s">
        <v>36</v>
      </c>
      <c r="BU23" s="388">
        <v>314</v>
      </c>
      <c r="BV23" s="389">
        <v>168</v>
      </c>
      <c r="BW23" s="389">
        <v>273</v>
      </c>
      <c r="BX23" s="390">
        <v>98</v>
      </c>
      <c r="BY23" s="391">
        <f t="shared" si="4"/>
        <v>853</v>
      </c>
    </row>
    <row r="24" spans="2:77" ht="18">
      <c r="B24" s="113" t="s">
        <v>37</v>
      </c>
      <c r="C24" s="245">
        <v>602</v>
      </c>
      <c r="D24" s="246">
        <v>341</v>
      </c>
      <c r="E24" s="247">
        <v>4768</v>
      </c>
      <c r="F24" s="98">
        <f t="shared" si="5"/>
        <v>5711</v>
      </c>
      <c r="G24" s="256">
        <v>106</v>
      </c>
      <c r="H24" s="246">
        <v>64</v>
      </c>
      <c r="I24" s="245">
        <v>8198</v>
      </c>
      <c r="J24" s="98">
        <f t="shared" si="6"/>
        <v>8368</v>
      </c>
      <c r="K24" s="256">
        <v>182</v>
      </c>
      <c r="L24" s="246">
        <v>90</v>
      </c>
      <c r="M24" s="245">
        <v>7748</v>
      </c>
      <c r="N24" s="98">
        <f t="shared" si="7"/>
        <v>8020</v>
      </c>
      <c r="O24" s="256">
        <v>144</v>
      </c>
      <c r="P24" s="246">
        <v>86</v>
      </c>
      <c r="Q24" s="246">
        <v>310</v>
      </c>
      <c r="R24" s="98">
        <f t="shared" si="8"/>
        <v>540</v>
      </c>
      <c r="S24" s="265">
        <v>8</v>
      </c>
      <c r="T24" s="99">
        <f t="shared" si="9"/>
        <v>22647</v>
      </c>
      <c r="U24" s="229"/>
      <c r="V24" s="112" t="s">
        <v>37</v>
      </c>
      <c r="W24" s="101">
        <v>42</v>
      </c>
      <c r="X24" s="102">
        <v>9</v>
      </c>
      <c r="Y24" s="102">
        <v>1</v>
      </c>
      <c r="Z24" s="103">
        <v>0</v>
      </c>
      <c r="AA24" s="101">
        <v>11</v>
      </c>
      <c r="AB24" s="104">
        <v>1</v>
      </c>
      <c r="AC24" s="104">
        <v>1</v>
      </c>
      <c r="AD24" s="103">
        <v>0</v>
      </c>
      <c r="AE24" s="101">
        <v>10</v>
      </c>
      <c r="AF24" s="104">
        <v>0</v>
      </c>
      <c r="AG24" s="104">
        <v>0</v>
      </c>
      <c r="AH24" s="103">
        <v>5</v>
      </c>
      <c r="AI24" s="101">
        <v>3</v>
      </c>
      <c r="AJ24" s="270">
        <v>0</v>
      </c>
      <c r="AK24" s="270">
        <v>0</v>
      </c>
      <c r="AL24" s="271">
        <v>1</v>
      </c>
      <c r="AM24" s="105">
        <v>11</v>
      </c>
      <c r="AN24" s="102">
        <v>1</v>
      </c>
      <c r="AO24" s="102">
        <v>1</v>
      </c>
      <c r="AP24" s="104">
        <v>1</v>
      </c>
      <c r="AQ24" s="105">
        <v>4</v>
      </c>
      <c r="AR24" s="102">
        <v>0</v>
      </c>
      <c r="AS24" s="102">
        <v>1</v>
      </c>
      <c r="AT24" s="104">
        <v>0</v>
      </c>
      <c r="AU24" s="105">
        <v>0</v>
      </c>
      <c r="AV24" s="270">
        <v>0</v>
      </c>
      <c r="AW24" s="270">
        <v>0</v>
      </c>
      <c r="AX24" s="271">
        <v>0</v>
      </c>
      <c r="AY24" s="105">
        <v>0</v>
      </c>
      <c r="AZ24" s="102">
        <v>0</v>
      </c>
      <c r="BA24" s="102">
        <v>0</v>
      </c>
      <c r="BB24" s="102">
        <v>0</v>
      </c>
      <c r="BC24" s="106">
        <f t="shared" si="10"/>
        <v>63</v>
      </c>
      <c r="BD24" s="107">
        <f t="shared" si="11"/>
        <v>10</v>
      </c>
      <c r="BE24" s="107">
        <f t="shared" si="3"/>
        <v>2</v>
      </c>
      <c r="BF24" s="107">
        <f t="shared" si="3"/>
        <v>6</v>
      </c>
      <c r="BG24" s="90"/>
      <c r="BH24" s="108">
        <f t="shared" si="12"/>
        <v>18</v>
      </c>
      <c r="BI24" s="109">
        <f t="shared" si="13"/>
        <v>1</v>
      </c>
      <c r="BJ24" s="109">
        <f t="shared" si="2"/>
        <v>2</v>
      </c>
      <c r="BK24" s="110">
        <f t="shared" si="2"/>
        <v>1</v>
      </c>
      <c r="BL24" s="228"/>
      <c r="BM24" s="114" t="s">
        <v>37</v>
      </c>
      <c r="BN24" s="256">
        <v>40</v>
      </c>
      <c r="BO24" s="246">
        <v>20</v>
      </c>
      <c r="BP24" s="246">
        <v>25</v>
      </c>
      <c r="BQ24" s="247">
        <v>0</v>
      </c>
      <c r="BR24" s="111">
        <f t="shared" si="14"/>
        <v>85</v>
      </c>
      <c r="BT24" s="392" t="s">
        <v>37</v>
      </c>
      <c r="BU24" s="388">
        <v>137</v>
      </c>
      <c r="BV24" s="389">
        <v>190</v>
      </c>
      <c r="BW24" s="389">
        <v>158</v>
      </c>
      <c r="BX24" s="390">
        <v>0</v>
      </c>
      <c r="BY24" s="391">
        <f t="shared" si="4"/>
        <v>485</v>
      </c>
    </row>
    <row r="25" spans="2:77" ht="18">
      <c r="B25" s="113" t="s">
        <v>38</v>
      </c>
      <c r="C25" s="245">
        <v>148</v>
      </c>
      <c r="D25" s="246">
        <v>125</v>
      </c>
      <c r="E25" s="247">
        <v>5095</v>
      </c>
      <c r="F25" s="98">
        <f t="shared" si="5"/>
        <v>5368</v>
      </c>
      <c r="G25" s="256">
        <v>38</v>
      </c>
      <c r="H25" s="246">
        <v>18</v>
      </c>
      <c r="I25" s="245">
        <v>3824</v>
      </c>
      <c r="J25" s="98">
        <f t="shared" si="6"/>
        <v>3880</v>
      </c>
      <c r="K25" s="256">
        <v>100</v>
      </c>
      <c r="L25" s="246">
        <v>41</v>
      </c>
      <c r="M25" s="245">
        <v>7615</v>
      </c>
      <c r="N25" s="98">
        <f t="shared" si="7"/>
        <v>7756</v>
      </c>
      <c r="O25" s="256">
        <v>47</v>
      </c>
      <c r="P25" s="246">
        <v>12</v>
      </c>
      <c r="Q25" s="246">
        <v>1062</v>
      </c>
      <c r="R25" s="98">
        <f t="shared" si="8"/>
        <v>1121</v>
      </c>
      <c r="S25" s="265">
        <v>1</v>
      </c>
      <c r="T25" s="99">
        <f t="shared" si="9"/>
        <v>18126</v>
      </c>
      <c r="U25" s="229"/>
      <c r="V25" s="112" t="s">
        <v>38</v>
      </c>
      <c r="W25" s="101">
        <v>33</v>
      </c>
      <c r="X25" s="102">
        <v>8</v>
      </c>
      <c r="Y25" s="102">
        <v>2</v>
      </c>
      <c r="Z25" s="103">
        <v>0</v>
      </c>
      <c r="AA25" s="101">
        <v>4</v>
      </c>
      <c r="AB25" s="104">
        <v>1</v>
      </c>
      <c r="AC25" s="104">
        <v>0</v>
      </c>
      <c r="AD25" s="103">
        <v>0</v>
      </c>
      <c r="AE25" s="101">
        <v>9</v>
      </c>
      <c r="AF25" s="104">
        <v>0</v>
      </c>
      <c r="AG25" s="104">
        <v>0</v>
      </c>
      <c r="AH25" s="103">
        <v>2</v>
      </c>
      <c r="AI25" s="101">
        <v>1</v>
      </c>
      <c r="AJ25" s="270">
        <v>0</v>
      </c>
      <c r="AK25" s="270">
        <v>0</v>
      </c>
      <c r="AL25" s="271">
        <v>0</v>
      </c>
      <c r="AM25" s="105">
        <v>16</v>
      </c>
      <c r="AN25" s="102">
        <v>0</v>
      </c>
      <c r="AO25" s="102">
        <v>0</v>
      </c>
      <c r="AP25" s="104">
        <v>4</v>
      </c>
      <c r="AQ25" s="105">
        <v>2</v>
      </c>
      <c r="AR25" s="102">
        <v>0</v>
      </c>
      <c r="AS25" s="102">
        <v>0</v>
      </c>
      <c r="AT25" s="104">
        <v>1</v>
      </c>
      <c r="AU25" s="105">
        <v>2</v>
      </c>
      <c r="AV25" s="270">
        <v>0</v>
      </c>
      <c r="AW25" s="270">
        <v>0</v>
      </c>
      <c r="AX25" s="271">
        <v>0</v>
      </c>
      <c r="AY25" s="105">
        <v>1</v>
      </c>
      <c r="AZ25" s="102">
        <v>0</v>
      </c>
      <c r="BA25" s="102">
        <v>0</v>
      </c>
      <c r="BB25" s="102">
        <v>0</v>
      </c>
      <c r="BC25" s="106">
        <f t="shared" si="10"/>
        <v>60</v>
      </c>
      <c r="BD25" s="107">
        <f t="shared" si="11"/>
        <v>8</v>
      </c>
      <c r="BE25" s="107">
        <f t="shared" si="3"/>
        <v>2</v>
      </c>
      <c r="BF25" s="107">
        <f t="shared" si="3"/>
        <v>6</v>
      </c>
      <c r="BG25" s="90"/>
      <c r="BH25" s="108">
        <f t="shared" si="12"/>
        <v>8</v>
      </c>
      <c r="BI25" s="109">
        <f t="shared" si="13"/>
        <v>1</v>
      </c>
      <c r="BJ25" s="109">
        <f t="shared" si="2"/>
        <v>0</v>
      </c>
      <c r="BK25" s="110">
        <f t="shared" si="2"/>
        <v>1</v>
      </c>
      <c r="BL25" s="228"/>
      <c r="BM25" s="114" t="s">
        <v>38</v>
      </c>
      <c r="BN25" s="256">
        <v>55</v>
      </c>
      <c r="BO25" s="246">
        <v>10</v>
      </c>
      <c r="BP25" s="246">
        <v>17</v>
      </c>
      <c r="BQ25" s="247">
        <v>8</v>
      </c>
      <c r="BR25" s="111">
        <f t="shared" si="14"/>
        <v>90</v>
      </c>
      <c r="BT25" s="392" t="s">
        <v>38</v>
      </c>
      <c r="BU25" s="388">
        <v>134</v>
      </c>
      <c r="BV25" s="389">
        <v>107</v>
      </c>
      <c r="BW25" s="389">
        <v>166</v>
      </c>
      <c r="BX25" s="390">
        <v>35</v>
      </c>
      <c r="BY25" s="391">
        <f t="shared" si="4"/>
        <v>442</v>
      </c>
    </row>
    <row r="26" spans="2:77" ht="18">
      <c r="B26" s="113" t="s">
        <v>39</v>
      </c>
      <c r="C26" s="245">
        <v>192</v>
      </c>
      <c r="D26" s="246">
        <v>256</v>
      </c>
      <c r="E26" s="247">
        <v>6359</v>
      </c>
      <c r="F26" s="98">
        <f t="shared" si="5"/>
        <v>6807</v>
      </c>
      <c r="G26" s="256">
        <v>12</v>
      </c>
      <c r="H26" s="246">
        <v>59</v>
      </c>
      <c r="I26" s="245">
        <v>4225</v>
      </c>
      <c r="J26" s="98">
        <f t="shared" si="6"/>
        <v>4296</v>
      </c>
      <c r="K26" s="256">
        <v>233</v>
      </c>
      <c r="L26" s="246">
        <v>120</v>
      </c>
      <c r="M26" s="245">
        <v>10707</v>
      </c>
      <c r="N26" s="98">
        <f t="shared" si="7"/>
        <v>11060</v>
      </c>
      <c r="O26" s="256">
        <v>17</v>
      </c>
      <c r="P26" s="246">
        <v>114</v>
      </c>
      <c r="Q26" s="246">
        <v>373</v>
      </c>
      <c r="R26" s="98">
        <f t="shared" si="8"/>
        <v>504</v>
      </c>
      <c r="S26" s="265">
        <v>0</v>
      </c>
      <c r="T26" s="99">
        <f t="shared" si="9"/>
        <v>22667</v>
      </c>
      <c r="U26" s="229"/>
      <c r="V26" s="112" t="s">
        <v>39</v>
      </c>
      <c r="W26" s="101">
        <v>49</v>
      </c>
      <c r="X26" s="102">
        <v>12</v>
      </c>
      <c r="Y26" s="102">
        <v>1</v>
      </c>
      <c r="Z26" s="103">
        <v>1</v>
      </c>
      <c r="AA26" s="101">
        <v>17</v>
      </c>
      <c r="AB26" s="104">
        <v>4</v>
      </c>
      <c r="AC26" s="104">
        <v>0</v>
      </c>
      <c r="AD26" s="103">
        <v>1</v>
      </c>
      <c r="AE26" s="101">
        <v>7</v>
      </c>
      <c r="AF26" s="104">
        <v>0</v>
      </c>
      <c r="AG26" s="104">
        <v>1</v>
      </c>
      <c r="AH26" s="103">
        <v>0</v>
      </c>
      <c r="AI26" s="101">
        <v>0</v>
      </c>
      <c r="AJ26" s="270">
        <v>0</v>
      </c>
      <c r="AK26" s="270">
        <v>0</v>
      </c>
      <c r="AL26" s="271">
        <v>0</v>
      </c>
      <c r="AM26" s="105">
        <v>38</v>
      </c>
      <c r="AN26" s="102">
        <v>2</v>
      </c>
      <c r="AO26" s="102">
        <v>2</v>
      </c>
      <c r="AP26" s="104">
        <v>10</v>
      </c>
      <c r="AQ26" s="105">
        <v>18</v>
      </c>
      <c r="AR26" s="102">
        <v>0</v>
      </c>
      <c r="AS26" s="102">
        <v>0</v>
      </c>
      <c r="AT26" s="104">
        <v>4</v>
      </c>
      <c r="AU26" s="105">
        <v>0</v>
      </c>
      <c r="AV26" s="270">
        <v>0</v>
      </c>
      <c r="AW26" s="270">
        <v>0</v>
      </c>
      <c r="AX26" s="271">
        <v>0</v>
      </c>
      <c r="AY26" s="105">
        <v>0</v>
      </c>
      <c r="AZ26" s="102">
        <v>0</v>
      </c>
      <c r="BA26" s="102">
        <v>0</v>
      </c>
      <c r="BB26" s="102">
        <v>0</v>
      </c>
      <c r="BC26" s="106">
        <f t="shared" si="10"/>
        <v>94</v>
      </c>
      <c r="BD26" s="107">
        <f t="shared" si="11"/>
        <v>14</v>
      </c>
      <c r="BE26" s="107">
        <f t="shared" si="3"/>
        <v>4</v>
      </c>
      <c r="BF26" s="107">
        <f t="shared" si="3"/>
        <v>11</v>
      </c>
      <c r="BG26" s="90"/>
      <c r="BH26" s="108">
        <f t="shared" si="12"/>
        <v>35</v>
      </c>
      <c r="BI26" s="109">
        <f t="shared" si="13"/>
        <v>4</v>
      </c>
      <c r="BJ26" s="109">
        <f t="shared" si="13"/>
        <v>0</v>
      </c>
      <c r="BK26" s="110">
        <f t="shared" si="13"/>
        <v>5</v>
      </c>
      <c r="BL26" s="228"/>
      <c r="BM26" s="114" t="s">
        <v>39</v>
      </c>
      <c r="BN26" s="256">
        <v>63</v>
      </c>
      <c r="BO26" s="246">
        <v>10</v>
      </c>
      <c r="BP26" s="246">
        <v>18</v>
      </c>
      <c r="BQ26" s="247">
        <v>1</v>
      </c>
      <c r="BR26" s="111">
        <f t="shared" si="14"/>
        <v>92</v>
      </c>
      <c r="BT26" s="392" t="s">
        <v>39</v>
      </c>
      <c r="BU26" s="388">
        <v>188</v>
      </c>
      <c r="BV26" s="389">
        <v>93</v>
      </c>
      <c r="BW26" s="389">
        <v>204</v>
      </c>
      <c r="BX26" s="390">
        <v>4</v>
      </c>
      <c r="BY26" s="391">
        <f t="shared" si="4"/>
        <v>489</v>
      </c>
    </row>
    <row r="27" spans="2:77" ht="18">
      <c r="B27" s="113" t="s">
        <v>40</v>
      </c>
      <c r="C27" s="245">
        <v>409</v>
      </c>
      <c r="D27" s="246">
        <v>134</v>
      </c>
      <c r="E27" s="247">
        <v>10024</v>
      </c>
      <c r="F27" s="98">
        <f t="shared" si="5"/>
        <v>10567</v>
      </c>
      <c r="G27" s="256">
        <v>278</v>
      </c>
      <c r="H27" s="246">
        <v>32</v>
      </c>
      <c r="I27" s="245">
        <v>7403</v>
      </c>
      <c r="J27" s="98">
        <f t="shared" si="6"/>
        <v>7713</v>
      </c>
      <c r="K27" s="256">
        <v>210</v>
      </c>
      <c r="L27" s="246">
        <v>64</v>
      </c>
      <c r="M27" s="245">
        <v>6731</v>
      </c>
      <c r="N27" s="98">
        <f t="shared" si="7"/>
        <v>7005</v>
      </c>
      <c r="O27" s="256">
        <v>158</v>
      </c>
      <c r="P27" s="246">
        <v>20</v>
      </c>
      <c r="Q27" s="246">
        <v>702</v>
      </c>
      <c r="R27" s="98">
        <f t="shared" si="8"/>
        <v>880</v>
      </c>
      <c r="S27" s="265">
        <v>0</v>
      </c>
      <c r="T27" s="99">
        <f t="shared" si="9"/>
        <v>26165</v>
      </c>
      <c r="U27" s="229"/>
      <c r="V27" s="112" t="s">
        <v>40</v>
      </c>
      <c r="W27" s="101">
        <v>65</v>
      </c>
      <c r="X27" s="102">
        <v>8</v>
      </c>
      <c r="Y27" s="102">
        <v>6</v>
      </c>
      <c r="Z27" s="103">
        <v>0</v>
      </c>
      <c r="AA27" s="101">
        <v>15</v>
      </c>
      <c r="AB27" s="104">
        <v>2</v>
      </c>
      <c r="AC27" s="104">
        <v>2</v>
      </c>
      <c r="AD27" s="103">
        <v>0</v>
      </c>
      <c r="AE27" s="101">
        <v>19</v>
      </c>
      <c r="AF27" s="104">
        <v>2</v>
      </c>
      <c r="AG27" s="104">
        <v>0</v>
      </c>
      <c r="AH27" s="103">
        <v>4</v>
      </c>
      <c r="AI27" s="101">
        <v>3</v>
      </c>
      <c r="AJ27" s="270">
        <v>0</v>
      </c>
      <c r="AK27" s="270">
        <v>0</v>
      </c>
      <c r="AL27" s="271">
        <v>2</v>
      </c>
      <c r="AM27" s="105">
        <v>33</v>
      </c>
      <c r="AN27" s="102">
        <v>0</v>
      </c>
      <c r="AO27" s="102">
        <v>0</v>
      </c>
      <c r="AP27" s="104">
        <v>9</v>
      </c>
      <c r="AQ27" s="105">
        <v>12</v>
      </c>
      <c r="AR27" s="102">
        <v>0</v>
      </c>
      <c r="AS27" s="102">
        <v>0</v>
      </c>
      <c r="AT27" s="104">
        <v>6</v>
      </c>
      <c r="AU27" s="105">
        <v>1</v>
      </c>
      <c r="AV27" s="270">
        <v>0</v>
      </c>
      <c r="AW27" s="270">
        <v>0</v>
      </c>
      <c r="AX27" s="271">
        <v>0</v>
      </c>
      <c r="AY27" s="105">
        <v>0</v>
      </c>
      <c r="AZ27" s="102">
        <v>0</v>
      </c>
      <c r="BA27" s="102">
        <v>0</v>
      </c>
      <c r="BB27" s="102">
        <v>0</v>
      </c>
      <c r="BC27" s="106">
        <f t="shared" si="10"/>
        <v>118</v>
      </c>
      <c r="BD27" s="107">
        <f t="shared" si="11"/>
        <v>10</v>
      </c>
      <c r="BE27" s="107">
        <f t="shared" si="11"/>
        <v>6</v>
      </c>
      <c r="BF27" s="107">
        <f t="shared" si="11"/>
        <v>13</v>
      </c>
      <c r="BG27" s="90"/>
      <c r="BH27" s="108">
        <f t="shared" si="12"/>
        <v>30</v>
      </c>
      <c r="BI27" s="109">
        <f t="shared" si="13"/>
        <v>2</v>
      </c>
      <c r="BJ27" s="109">
        <f t="shared" si="13"/>
        <v>2</v>
      </c>
      <c r="BK27" s="110">
        <f t="shared" si="13"/>
        <v>8</v>
      </c>
      <c r="BL27" s="228"/>
      <c r="BM27" s="114" t="s">
        <v>40</v>
      </c>
      <c r="BN27" s="256">
        <v>65</v>
      </c>
      <c r="BO27" s="246">
        <v>15</v>
      </c>
      <c r="BP27" s="246">
        <v>23</v>
      </c>
      <c r="BQ27" s="247">
        <v>2</v>
      </c>
      <c r="BR27" s="111">
        <f t="shared" si="14"/>
        <v>105</v>
      </c>
      <c r="BT27" s="392" t="s">
        <v>40</v>
      </c>
      <c r="BU27" s="388">
        <v>324</v>
      </c>
      <c r="BV27" s="389">
        <v>211</v>
      </c>
      <c r="BW27" s="389">
        <v>227</v>
      </c>
      <c r="BX27" s="390">
        <v>29</v>
      </c>
      <c r="BY27" s="391">
        <f t="shared" si="4"/>
        <v>791</v>
      </c>
    </row>
    <row r="28" spans="2:77" ht="18">
      <c r="B28" s="113" t="s">
        <v>41</v>
      </c>
      <c r="C28" s="245">
        <v>141</v>
      </c>
      <c r="D28" s="246">
        <v>146</v>
      </c>
      <c r="E28" s="247">
        <v>8638</v>
      </c>
      <c r="F28" s="98">
        <f t="shared" si="5"/>
        <v>8925</v>
      </c>
      <c r="G28" s="256">
        <v>41</v>
      </c>
      <c r="H28" s="246">
        <v>37</v>
      </c>
      <c r="I28" s="245">
        <v>10852</v>
      </c>
      <c r="J28" s="98">
        <f t="shared" si="6"/>
        <v>10930</v>
      </c>
      <c r="K28" s="256">
        <v>74</v>
      </c>
      <c r="L28" s="246">
        <v>87</v>
      </c>
      <c r="M28" s="245">
        <v>13617</v>
      </c>
      <c r="N28" s="98">
        <f t="shared" si="7"/>
        <v>13778</v>
      </c>
      <c r="O28" s="256">
        <v>40</v>
      </c>
      <c r="P28" s="246">
        <v>26</v>
      </c>
      <c r="Q28" s="246">
        <v>2031</v>
      </c>
      <c r="R28" s="98">
        <f t="shared" si="8"/>
        <v>2097</v>
      </c>
      <c r="S28" s="265">
        <v>6</v>
      </c>
      <c r="T28" s="99">
        <f t="shared" si="9"/>
        <v>35736</v>
      </c>
      <c r="U28" s="229"/>
      <c r="V28" s="112" t="s">
        <v>41</v>
      </c>
      <c r="W28" s="101">
        <v>45</v>
      </c>
      <c r="X28" s="102">
        <v>5</v>
      </c>
      <c r="Y28" s="102">
        <v>2</v>
      </c>
      <c r="Z28" s="103">
        <v>0</v>
      </c>
      <c r="AA28" s="101">
        <v>13</v>
      </c>
      <c r="AB28" s="104">
        <v>5</v>
      </c>
      <c r="AC28" s="104">
        <v>0</v>
      </c>
      <c r="AD28" s="103">
        <v>0</v>
      </c>
      <c r="AE28" s="101">
        <v>29</v>
      </c>
      <c r="AF28" s="104">
        <v>1</v>
      </c>
      <c r="AG28" s="104">
        <v>0</v>
      </c>
      <c r="AH28" s="103">
        <v>8</v>
      </c>
      <c r="AI28" s="101">
        <v>4</v>
      </c>
      <c r="AJ28" s="270">
        <v>0</v>
      </c>
      <c r="AK28" s="270">
        <v>0</v>
      </c>
      <c r="AL28" s="271">
        <v>0</v>
      </c>
      <c r="AM28" s="105">
        <v>21</v>
      </c>
      <c r="AN28" s="102">
        <v>0</v>
      </c>
      <c r="AO28" s="102">
        <v>2</v>
      </c>
      <c r="AP28" s="104">
        <v>6</v>
      </c>
      <c r="AQ28" s="105">
        <v>7</v>
      </c>
      <c r="AR28" s="102">
        <v>0</v>
      </c>
      <c r="AS28" s="102">
        <v>1</v>
      </c>
      <c r="AT28" s="104">
        <v>2</v>
      </c>
      <c r="AU28" s="105">
        <v>10</v>
      </c>
      <c r="AV28" s="270">
        <v>2</v>
      </c>
      <c r="AW28" s="270">
        <v>0</v>
      </c>
      <c r="AX28" s="271">
        <v>1</v>
      </c>
      <c r="AY28" s="105">
        <v>4</v>
      </c>
      <c r="AZ28" s="102">
        <v>0</v>
      </c>
      <c r="BA28" s="102">
        <v>0</v>
      </c>
      <c r="BB28" s="102">
        <v>1</v>
      </c>
      <c r="BC28" s="106">
        <f t="shared" si="10"/>
        <v>105</v>
      </c>
      <c r="BD28" s="107">
        <f t="shared" si="11"/>
        <v>8</v>
      </c>
      <c r="BE28" s="107">
        <f t="shared" si="11"/>
        <v>4</v>
      </c>
      <c r="BF28" s="107">
        <f t="shared" si="11"/>
        <v>15</v>
      </c>
      <c r="BG28" s="90"/>
      <c r="BH28" s="108">
        <f t="shared" si="12"/>
        <v>28</v>
      </c>
      <c r="BI28" s="109">
        <f t="shared" si="13"/>
        <v>5</v>
      </c>
      <c r="BJ28" s="109">
        <f t="shared" si="13"/>
        <v>1</v>
      </c>
      <c r="BK28" s="110">
        <f t="shared" si="13"/>
        <v>3</v>
      </c>
      <c r="BL28" s="228"/>
      <c r="BM28" s="114" t="s">
        <v>41</v>
      </c>
      <c r="BN28" s="256">
        <v>39</v>
      </c>
      <c r="BO28" s="246">
        <v>25</v>
      </c>
      <c r="BP28" s="246">
        <v>18</v>
      </c>
      <c r="BQ28" s="247">
        <v>11</v>
      </c>
      <c r="BR28" s="111">
        <f t="shared" si="14"/>
        <v>93</v>
      </c>
      <c r="BT28" s="392" t="s">
        <v>41</v>
      </c>
      <c r="BU28" s="388">
        <v>158</v>
      </c>
      <c r="BV28" s="389">
        <v>191</v>
      </c>
      <c r="BW28" s="389">
        <v>205</v>
      </c>
      <c r="BX28" s="390">
        <v>38</v>
      </c>
      <c r="BY28" s="391">
        <f t="shared" si="4"/>
        <v>592</v>
      </c>
    </row>
    <row r="29" spans="2:77" ht="18">
      <c r="B29" s="113" t="s">
        <v>42</v>
      </c>
      <c r="C29" s="245">
        <v>2641</v>
      </c>
      <c r="D29" s="246">
        <v>197</v>
      </c>
      <c r="E29" s="247">
        <v>17419</v>
      </c>
      <c r="F29" s="98">
        <f t="shared" si="5"/>
        <v>20257</v>
      </c>
      <c r="G29" s="256">
        <v>2177</v>
      </c>
      <c r="H29" s="246">
        <v>69</v>
      </c>
      <c r="I29" s="245">
        <v>30219</v>
      </c>
      <c r="J29" s="98">
        <f t="shared" si="6"/>
        <v>32465</v>
      </c>
      <c r="K29" s="256">
        <v>2909</v>
      </c>
      <c r="L29" s="246">
        <v>119</v>
      </c>
      <c r="M29" s="245">
        <v>37202</v>
      </c>
      <c r="N29" s="98">
        <f t="shared" si="7"/>
        <v>40230</v>
      </c>
      <c r="O29" s="256">
        <v>154</v>
      </c>
      <c r="P29" s="246">
        <v>40</v>
      </c>
      <c r="Q29" s="246">
        <v>1924</v>
      </c>
      <c r="R29" s="98">
        <f t="shared" si="8"/>
        <v>2118</v>
      </c>
      <c r="S29" s="265">
        <v>77</v>
      </c>
      <c r="T29" s="99">
        <f t="shared" si="9"/>
        <v>95147</v>
      </c>
      <c r="U29" s="229"/>
      <c r="V29" s="112" t="s">
        <v>42</v>
      </c>
      <c r="W29" s="101">
        <v>40</v>
      </c>
      <c r="X29" s="102">
        <v>0</v>
      </c>
      <c r="Y29" s="102">
        <v>0</v>
      </c>
      <c r="Z29" s="103">
        <v>3</v>
      </c>
      <c r="AA29" s="101">
        <v>8</v>
      </c>
      <c r="AB29" s="104">
        <v>0</v>
      </c>
      <c r="AC29" s="104">
        <v>0</v>
      </c>
      <c r="AD29" s="103">
        <v>0</v>
      </c>
      <c r="AE29" s="101">
        <v>14</v>
      </c>
      <c r="AF29" s="104">
        <v>0</v>
      </c>
      <c r="AG29" s="104">
        <v>0</v>
      </c>
      <c r="AH29" s="103">
        <v>6</v>
      </c>
      <c r="AI29" s="101">
        <v>2</v>
      </c>
      <c r="AJ29" s="270">
        <v>0</v>
      </c>
      <c r="AK29" s="270">
        <v>0</v>
      </c>
      <c r="AL29" s="271">
        <v>1</v>
      </c>
      <c r="AM29" s="105">
        <v>17</v>
      </c>
      <c r="AN29" s="102">
        <v>0</v>
      </c>
      <c r="AO29" s="102">
        <v>1</v>
      </c>
      <c r="AP29" s="104">
        <v>8</v>
      </c>
      <c r="AQ29" s="105">
        <v>7</v>
      </c>
      <c r="AR29" s="102">
        <v>0</v>
      </c>
      <c r="AS29" s="102">
        <v>0</v>
      </c>
      <c r="AT29" s="104">
        <v>5</v>
      </c>
      <c r="AU29" s="105">
        <v>0</v>
      </c>
      <c r="AV29" s="270">
        <v>0</v>
      </c>
      <c r="AW29" s="270">
        <v>0</v>
      </c>
      <c r="AX29" s="271">
        <v>0</v>
      </c>
      <c r="AY29" s="105">
        <v>0</v>
      </c>
      <c r="AZ29" s="102">
        <v>0</v>
      </c>
      <c r="BA29" s="102">
        <v>0</v>
      </c>
      <c r="BB29" s="102">
        <v>0</v>
      </c>
      <c r="BC29" s="106">
        <f t="shared" si="10"/>
        <v>71</v>
      </c>
      <c r="BD29" s="107">
        <f t="shared" si="11"/>
        <v>0</v>
      </c>
      <c r="BE29" s="107">
        <f t="shared" si="11"/>
        <v>1</v>
      </c>
      <c r="BF29" s="107">
        <f t="shared" si="11"/>
        <v>17</v>
      </c>
      <c r="BG29" s="90"/>
      <c r="BH29" s="108">
        <f t="shared" si="12"/>
        <v>17</v>
      </c>
      <c r="BI29" s="109">
        <f t="shared" si="13"/>
        <v>0</v>
      </c>
      <c r="BJ29" s="109">
        <f t="shared" si="13"/>
        <v>0</v>
      </c>
      <c r="BK29" s="110">
        <f t="shared" si="13"/>
        <v>6</v>
      </c>
      <c r="BL29" s="228"/>
      <c r="BM29" s="114" t="s">
        <v>42</v>
      </c>
      <c r="BN29" s="256">
        <v>85</v>
      </c>
      <c r="BO29" s="246">
        <v>69</v>
      </c>
      <c r="BP29" s="246">
        <v>108</v>
      </c>
      <c r="BQ29" s="247">
        <v>8</v>
      </c>
      <c r="BR29" s="111">
        <f t="shared" si="14"/>
        <v>270</v>
      </c>
      <c r="BT29" s="392" t="s">
        <v>42</v>
      </c>
      <c r="BU29" s="388">
        <v>244</v>
      </c>
      <c r="BV29" s="389">
        <v>397</v>
      </c>
      <c r="BW29" s="389">
        <v>437</v>
      </c>
      <c r="BX29" s="390">
        <v>21</v>
      </c>
      <c r="BY29" s="391">
        <f t="shared" si="4"/>
        <v>1099</v>
      </c>
    </row>
    <row r="30" spans="2:77" ht="18">
      <c r="B30" s="113" t="s">
        <v>44</v>
      </c>
      <c r="C30" s="245">
        <v>153</v>
      </c>
      <c r="D30" s="246">
        <v>210</v>
      </c>
      <c r="E30" s="247">
        <v>7596</v>
      </c>
      <c r="F30" s="98">
        <f t="shared" si="5"/>
        <v>7959</v>
      </c>
      <c r="G30" s="256">
        <v>124</v>
      </c>
      <c r="H30" s="246">
        <v>72</v>
      </c>
      <c r="I30" s="245">
        <v>6855</v>
      </c>
      <c r="J30" s="98">
        <f t="shared" si="6"/>
        <v>7051</v>
      </c>
      <c r="K30" s="256">
        <v>109</v>
      </c>
      <c r="L30" s="246">
        <v>84</v>
      </c>
      <c r="M30" s="245">
        <v>11157</v>
      </c>
      <c r="N30" s="98">
        <f t="shared" si="7"/>
        <v>11350</v>
      </c>
      <c r="O30" s="256">
        <v>259</v>
      </c>
      <c r="P30" s="246">
        <v>55</v>
      </c>
      <c r="Q30" s="246">
        <v>1441</v>
      </c>
      <c r="R30" s="98">
        <f t="shared" si="8"/>
        <v>1755</v>
      </c>
      <c r="S30" s="265">
        <v>2</v>
      </c>
      <c r="T30" s="99">
        <f t="shared" si="9"/>
        <v>28117</v>
      </c>
      <c r="U30" s="229"/>
      <c r="V30" s="112" t="s">
        <v>44</v>
      </c>
      <c r="W30" s="101">
        <v>107</v>
      </c>
      <c r="X30" s="102">
        <v>5</v>
      </c>
      <c r="Y30" s="102">
        <v>6</v>
      </c>
      <c r="Z30" s="103">
        <v>0</v>
      </c>
      <c r="AA30" s="101">
        <v>48</v>
      </c>
      <c r="AB30" s="104">
        <v>2</v>
      </c>
      <c r="AC30" s="104">
        <v>1</v>
      </c>
      <c r="AD30" s="103">
        <v>1</v>
      </c>
      <c r="AE30" s="101">
        <v>29</v>
      </c>
      <c r="AF30" s="104">
        <v>0</v>
      </c>
      <c r="AG30" s="104">
        <v>0</v>
      </c>
      <c r="AH30" s="103">
        <v>8</v>
      </c>
      <c r="AI30" s="101">
        <v>1</v>
      </c>
      <c r="AJ30" s="270">
        <v>0</v>
      </c>
      <c r="AK30" s="270">
        <v>0</v>
      </c>
      <c r="AL30" s="271">
        <v>0</v>
      </c>
      <c r="AM30" s="105">
        <v>36</v>
      </c>
      <c r="AN30" s="102">
        <v>2</v>
      </c>
      <c r="AO30" s="102">
        <v>0</v>
      </c>
      <c r="AP30" s="104">
        <v>8</v>
      </c>
      <c r="AQ30" s="105">
        <v>15</v>
      </c>
      <c r="AR30" s="102">
        <v>0</v>
      </c>
      <c r="AS30" s="102">
        <v>0</v>
      </c>
      <c r="AT30" s="104">
        <v>7</v>
      </c>
      <c r="AU30" s="105">
        <v>1</v>
      </c>
      <c r="AV30" s="270">
        <v>0</v>
      </c>
      <c r="AW30" s="270">
        <v>0</v>
      </c>
      <c r="AX30" s="271">
        <v>0</v>
      </c>
      <c r="AY30" s="105">
        <v>0</v>
      </c>
      <c r="AZ30" s="102">
        <v>0</v>
      </c>
      <c r="BA30" s="102">
        <v>0</v>
      </c>
      <c r="BB30" s="102">
        <v>0</v>
      </c>
      <c r="BC30" s="106">
        <f t="shared" si="10"/>
        <v>173</v>
      </c>
      <c r="BD30" s="107">
        <f t="shared" si="11"/>
        <v>7</v>
      </c>
      <c r="BE30" s="107">
        <f t="shared" si="11"/>
        <v>6</v>
      </c>
      <c r="BF30" s="107">
        <f t="shared" si="11"/>
        <v>16</v>
      </c>
      <c r="BG30" s="90"/>
      <c r="BH30" s="108">
        <f t="shared" si="12"/>
        <v>64</v>
      </c>
      <c r="BI30" s="109">
        <f t="shared" si="13"/>
        <v>2</v>
      </c>
      <c r="BJ30" s="109">
        <f t="shared" si="13"/>
        <v>1</v>
      </c>
      <c r="BK30" s="110">
        <f t="shared" si="13"/>
        <v>8</v>
      </c>
      <c r="BL30" s="228"/>
      <c r="BM30" s="114" t="s">
        <v>44</v>
      </c>
      <c r="BN30" s="256">
        <v>99</v>
      </c>
      <c r="BO30" s="246">
        <v>29</v>
      </c>
      <c r="BP30" s="246">
        <v>41</v>
      </c>
      <c r="BQ30" s="247">
        <v>3</v>
      </c>
      <c r="BR30" s="111">
        <f t="shared" si="14"/>
        <v>172</v>
      </c>
      <c r="BT30" s="392" t="s">
        <v>44</v>
      </c>
      <c r="BU30" s="388">
        <v>313</v>
      </c>
      <c r="BV30" s="389">
        <v>278</v>
      </c>
      <c r="BW30" s="389">
        <v>265</v>
      </c>
      <c r="BX30" s="390">
        <v>28</v>
      </c>
      <c r="BY30" s="391">
        <f t="shared" si="4"/>
        <v>884</v>
      </c>
    </row>
    <row r="31" spans="2:77" ht="18">
      <c r="B31" s="113" t="s">
        <v>43</v>
      </c>
      <c r="C31" s="245">
        <v>158</v>
      </c>
      <c r="D31" s="246">
        <v>78</v>
      </c>
      <c r="E31" s="247">
        <v>4786</v>
      </c>
      <c r="F31" s="98">
        <f t="shared" si="5"/>
        <v>5022</v>
      </c>
      <c r="G31" s="256">
        <v>259</v>
      </c>
      <c r="H31" s="246">
        <v>33</v>
      </c>
      <c r="I31" s="245">
        <v>11215</v>
      </c>
      <c r="J31" s="98">
        <f t="shared" si="6"/>
        <v>11507</v>
      </c>
      <c r="K31" s="256">
        <v>136</v>
      </c>
      <c r="L31" s="246">
        <v>52</v>
      </c>
      <c r="M31" s="245">
        <v>11585</v>
      </c>
      <c r="N31" s="98">
        <f t="shared" si="7"/>
        <v>11773</v>
      </c>
      <c r="O31" s="256">
        <v>325</v>
      </c>
      <c r="P31" s="246">
        <v>92</v>
      </c>
      <c r="Q31" s="246">
        <v>9462</v>
      </c>
      <c r="R31" s="98">
        <f t="shared" si="8"/>
        <v>9879</v>
      </c>
      <c r="S31" s="265">
        <v>4</v>
      </c>
      <c r="T31" s="99">
        <f t="shared" si="9"/>
        <v>38185</v>
      </c>
      <c r="U31" s="229"/>
      <c r="V31" s="112" t="s">
        <v>43</v>
      </c>
      <c r="W31" s="101">
        <v>37</v>
      </c>
      <c r="X31" s="102">
        <v>0</v>
      </c>
      <c r="Y31" s="102">
        <v>0</v>
      </c>
      <c r="Z31" s="103">
        <v>0</v>
      </c>
      <c r="AA31" s="101">
        <v>11</v>
      </c>
      <c r="AB31" s="104">
        <v>0</v>
      </c>
      <c r="AC31" s="104">
        <v>0</v>
      </c>
      <c r="AD31" s="103">
        <v>0</v>
      </c>
      <c r="AE31" s="101">
        <v>15</v>
      </c>
      <c r="AF31" s="104">
        <v>0</v>
      </c>
      <c r="AG31" s="104">
        <v>0</v>
      </c>
      <c r="AH31" s="103">
        <v>6</v>
      </c>
      <c r="AI31" s="101">
        <v>3</v>
      </c>
      <c r="AJ31" s="270">
        <v>0</v>
      </c>
      <c r="AK31" s="270">
        <v>0</v>
      </c>
      <c r="AL31" s="271">
        <v>1</v>
      </c>
      <c r="AM31" s="105">
        <v>22</v>
      </c>
      <c r="AN31" s="102">
        <v>1</v>
      </c>
      <c r="AO31" s="102">
        <v>0</v>
      </c>
      <c r="AP31" s="104">
        <v>1</v>
      </c>
      <c r="AQ31" s="105">
        <v>6</v>
      </c>
      <c r="AR31" s="102">
        <v>2</v>
      </c>
      <c r="AS31" s="102">
        <v>0</v>
      </c>
      <c r="AT31" s="104">
        <v>1</v>
      </c>
      <c r="AU31" s="105">
        <v>12</v>
      </c>
      <c r="AV31" s="270">
        <v>0</v>
      </c>
      <c r="AW31" s="270">
        <v>0</v>
      </c>
      <c r="AX31" s="271">
        <v>1</v>
      </c>
      <c r="AY31" s="105">
        <v>4</v>
      </c>
      <c r="AZ31" s="102">
        <v>0</v>
      </c>
      <c r="BA31" s="102">
        <v>0</v>
      </c>
      <c r="BB31" s="102">
        <v>0</v>
      </c>
      <c r="BC31" s="106">
        <f t="shared" si="10"/>
        <v>86</v>
      </c>
      <c r="BD31" s="107">
        <f t="shared" si="11"/>
        <v>1</v>
      </c>
      <c r="BE31" s="107">
        <f t="shared" si="11"/>
        <v>0</v>
      </c>
      <c r="BF31" s="107">
        <f t="shared" si="11"/>
        <v>8</v>
      </c>
      <c r="BG31" s="90"/>
      <c r="BH31" s="108">
        <f t="shared" si="12"/>
        <v>24</v>
      </c>
      <c r="BI31" s="109">
        <f t="shared" si="13"/>
        <v>2</v>
      </c>
      <c r="BJ31" s="109">
        <f t="shared" si="13"/>
        <v>0</v>
      </c>
      <c r="BK31" s="110">
        <f t="shared" si="13"/>
        <v>2</v>
      </c>
      <c r="BL31" s="228"/>
      <c r="BM31" s="114" t="s">
        <v>43</v>
      </c>
      <c r="BN31" s="256">
        <v>29</v>
      </c>
      <c r="BO31" s="246">
        <v>16</v>
      </c>
      <c r="BP31" s="246">
        <v>14</v>
      </c>
      <c r="BQ31" s="247">
        <v>24</v>
      </c>
      <c r="BR31" s="111">
        <f t="shared" si="14"/>
        <v>83</v>
      </c>
      <c r="BT31" s="392" t="s">
        <v>43</v>
      </c>
      <c r="BU31" s="388">
        <v>100</v>
      </c>
      <c r="BV31" s="389">
        <v>231</v>
      </c>
      <c r="BW31" s="389">
        <v>202</v>
      </c>
      <c r="BX31" s="390">
        <v>111</v>
      </c>
      <c r="BY31" s="391">
        <f t="shared" si="4"/>
        <v>644</v>
      </c>
    </row>
    <row r="32" spans="2:77" ht="18">
      <c r="B32" s="113" t="s">
        <v>45</v>
      </c>
      <c r="C32" s="245">
        <v>319</v>
      </c>
      <c r="D32" s="246">
        <v>237</v>
      </c>
      <c r="E32" s="247">
        <v>21571</v>
      </c>
      <c r="F32" s="98">
        <f t="shared" si="5"/>
        <v>22127</v>
      </c>
      <c r="G32" s="256">
        <v>151</v>
      </c>
      <c r="H32" s="246">
        <v>85</v>
      </c>
      <c r="I32" s="245">
        <v>21923</v>
      </c>
      <c r="J32" s="98">
        <f t="shared" si="6"/>
        <v>22159</v>
      </c>
      <c r="K32" s="256">
        <v>337</v>
      </c>
      <c r="L32" s="246">
        <v>229</v>
      </c>
      <c r="M32" s="245">
        <v>27113</v>
      </c>
      <c r="N32" s="98">
        <f t="shared" si="7"/>
        <v>27679</v>
      </c>
      <c r="O32" s="256">
        <v>140</v>
      </c>
      <c r="P32" s="246">
        <v>45</v>
      </c>
      <c r="Q32" s="246">
        <v>128</v>
      </c>
      <c r="R32" s="98">
        <f t="shared" si="8"/>
        <v>313</v>
      </c>
      <c r="S32" s="265">
        <v>64</v>
      </c>
      <c r="T32" s="99">
        <f t="shared" si="9"/>
        <v>72342</v>
      </c>
      <c r="U32" s="229"/>
      <c r="V32" s="112" t="s">
        <v>45</v>
      </c>
      <c r="W32" s="101">
        <v>87</v>
      </c>
      <c r="X32" s="102">
        <v>9</v>
      </c>
      <c r="Y32" s="102">
        <v>0</v>
      </c>
      <c r="Z32" s="103">
        <v>4</v>
      </c>
      <c r="AA32" s="101">
        <v>33</v>
      </c>
      <c r="AB32" s="104">
        <v>7</v>
      </c>
      <c r="AC32" s="104">
        <v>0</v>
      </c>
      <c r="AD32" s="103">
        <v>3</v>
      </c>
      <c r="AE32" s="101">
        <v>44</v>
      </c>
      <c r="AF32" s="104">
        <v>1</v>
      </c>
      <c r="AG32" s="104">
        <v>0</v>
      </c>
      <c r="AH32" s="103">
        <v>15</v>
      </c>
      <c r="AI32" s="101">
        <v>15</v>
      </c>
      <c r="AJ32" s="270">
        <v>0</v>
      </c>
      <c r="AK32" s="270">
        <v>0</v>
      </c>
      <c r="AL32" s="271">
        <v>4</v>
      </c>
      <c r="AM32" s="105">
        <v>77</v>
      </c>
      <c r="AN32" s="102">
        <v>0</v>
      </c>
      <c r="AO32" s="102">
        <v>5</v>
      </c>
      <c r="AP32" s="104">
        <v>13</v>
      </c>
      <c r="AQ32" s="105">
        <v>30</v>
      </c>
      <c r="AR32" s="102">
        <v>0</v>
      </c>
      <c r="AS32" s="102">
        <v>2</v>
      </c>
      <c r="AT32" s="104">
        <v>4</v>
      </c>
      <c r="AU32" s="105">
        <v>0</v>
      </c>
      <c r="AV32" s="270">
        <v>0</v>
      </c>
      <c r="AW32" s="270">
        <v>0</v>
      </c>
      <c r="AX32" s="271">
        <v>0</v>
      </c>
      <c r="AY32" s="105">
        <v>0</v>
      </c>
      <c r="AZ32" s="102">
        <v>0</v>
      </c>
      <c r="BA32" s="102">
        <v>0</v>
      </c>
      <c r="BB32" s="102">
        <v>0</v>
      </c>
      <c r="BC32" s="106">
        <f t="shared" si="10"/>
        <v>208</v>
      </c>
      <c r="BD32" s="107">
        <f t="shared" si="11"/>
        <v>10</v>
      </c>
      <c r="BE32" s="107">
        <f t="shared" si="11"/>
        <v>5</v>
      </c>
      <c r="BF32" s="107">
        <f t="shared" si="11"/>
        <v>32</v>
      </c>
      <c r="BG32" s="90"/>
      <c r="BH32" s="108">
        <f t="shared" si="12"/>
        <v>78</v>
      </c>
      <c r="BI32" s="109">
        <f t="shared" si="13"/>
        <v>7</v>
      </c>
      <c r="BJ32" s="109">
        <f t="shared" si="13"/>
        <v>2</v>
      </c>
      <c r="BK32" s="110">
        <f t="shared" si="13"/>
        <v>11</v>
      </c>
      <c r="BL32" s="228"/>
      <c r="BM32" s="114" t="s">
        <v>45</v>
      </c>
      <c r="BN32" s="256">
        <v>131</v>
      </c>
      <c r="BO32" s="246">
        <v>27</v>
      </c>
      <c r="BP32" s="246">
        <v>60</v>
      </c>
      <c r="BQ32" s="247">
        <v>0</v>
      </c>
      <c r="BR32" s="111">
        <f t="shared" si="14"/>
        <v>218</v>
      </c>
      <c r="BT32" s="392" t="s">
        <v>45</v>
      </c>
      <c r="BU32" s="388">
        <v>325</v>
      </c>
      <c r="BV32" s="389">
        <v>450</v>
      </c>
      <c r="BW32" s="389">
        <v>460</v>
      </c>
      <c r="BX32" s="390">
        <v>0</v>
      </c>
      <c r="BY32" s="391">
        <f t="shared" si="4"/>
        <v>1235</v>
      </c>
    </row>
    <row r="33" spans="2:77" ht="18">
      <c r="B33" s="113" t="s">
        <v>46</v>
      </c>
      <c r="C33" s="245">
        <v>221</v>
      </c>
      <c r="D33" s="246">
        <v>282</v>
      </c>
      <c r="E33" s="247">
        <v>13454</v>
      </c>
      <c r="F33" s="98">
        <f t="shared" si="5"/>
        <v>13957</v>
      </c>
      <c r="G33" s="256">
        <v>68</v>
      </c>
      <c r="H33" s="246">
        <v>128</v>
      </c>
      <c r="I33" s="245">
        <v>16904</v>
      </c>
      <c r="J33" s="98">
        <f t="shared" si="6"/>
        <v>17100</v>
      </c>
      <c r="K33" s="256">
        <v>136</v>
      </c>
      <c r="L33" s="246">
        <v>224</v>
      </c>
      <c r="M33" s="245">
        <v>26697</v>
      </c>
      <c r="N33" s="98">
        <f t="shared" si="7"/>
        <v>27057</v>
      </c>
      <c r="O33" s="256">
        <v>80</v>
      </c>
      <c r="P33" s="246">
        <v>45</v>
      </c>
      <c r="Q33" s="246">
        <v>2693</v>
      </c>
      <c r="R33" s="98">
        <f t="shared" si="8"/>
        <v>2818</v>
      </c>
      <c r="S33" s="265">
        <v>20</v>
      </c>
      <c r="T33" s="99">
        <f t="shared" si="9"/>
        <v>60952</v>
      </c>
      <c r="U33" s="229"/>
      <c r="V33" s="112" t="s">
        <v>46</v>
      </c>
      <c r="W33" s="101">
        <v>148</v>
      </c>
      <c r="X33" s="102">
        <v>33</v>
      </c>
      <c r="Y33" s="102">
        <v>7</v>
      </c>
      <c r="Z33" s="103">
        <v>2</v>
      </c>
      <c r="AA33" s="101">
        <v>57</v>
      </c>
      <c r="AB33" s="104">
        <v>10</v>
      </c>
      <c r="AC33" s="104">
        <v>2</v>
      </c>
      <c r="AD33" s="103">
        <v>1</v>
      </c>
      <c r="AE33" s="101">
        <v>69</v>
      </c>
      <c r="AF33" s="104">
        <v>7</v>
      </c>
      <c r="AG33" s="104">
        <v>1</v>
      </c>
      <c r="AH33" s="103">
        <v>36</v>
      </c>
      <c r="AI33" s="101">
        <v>26</v>
      </c>
      <c r="AJ33" s="270">
        <v>4</v>
      </c>
      <c r="AK33" s="270">
        <v>0</v>
      </c>
      <c r="AL33" s="271">
        <v>12</v>
      </c>
      <c r="AM33" s="105">
        <v>149</v>
      </c>
      <c r="AN33" s="102">
        <v>13</v>
      </c>
      <c r="AO33" s="102">
        <v>15</v>
      </c>
      <c r="AP33" s="104">
        <v>44</v>
      </c>
      <c r="AQ33" s="105">
        <v>75</v>
      </c>
      <c r="AR33" s="102">
        <v>3</v>
      </c>
      <c r="AS33" s="102">
        <v>6</v>
      </c>
      <c r="AT33" s="104">
        <v>32</v>
      </c>
      <c r="AU33" s="105">
        <v>8</v>
      </c>
      <c r="AV33" s="270">
        <v>3</v>
      </c>
      <c r="AW33" s="270">
        <v>0</v>
      </c>
      <c r="AX33" s="271">
        <v>0</v>
      </c>
      <c r="AY33" s="105">
        <v>2</v>
      </c>
      <c r="AZ33" s="102">
        <v>0</v>
      </c>
      <c r="BA33" s="102">
        <v>0</v>
      </c>
      <c r="BB33" s="102">
        <v>0</v>
      </c>
      <c r="BC33" s="106">
        <f t="shared" si="10"/>
        <v>374</v>
      </c>
      <c r="BD33" s="107">
        <f t="shared" si="11"/>
        <v>56</v>
      </c>
      <c r="BE33" s="107">
        <f t="shared" si="11"/>
        <v>23</v>
      </c>
      <c r="BF33" s="107">
        <f t="shared" si="11"/>
        <v>82</v>
      </c>
      <c r="BG33" s="90"/>
      <c r="BH33" s="108">
        <f t="shared" si="12"/>
        <v>160</v>
      </c>
      <c r="BI33" s="109">
        <f t="shared" si="13"/>
        <v>17</v>
      </c>
      <c r="BJ33" s="109">
        <f t="shared" si="13"/>
        <v>8</v>
      </c>
      <c r="BK33" s="110">
        <f t="shared" si="13"/>
        <v>45</v>
      </c>
      <c r="BL33" s="228"/>
      <c r="BM33" s="114" t="s">
        <v>46</v>
      </c>
      <c r="BN33" s="256">
        <v>197</v>
      </c>
      <c r="BO33" s="246">
        <v>53</v>
      </c>
      <c r="BP33" s="246">
        <v>111</v>
      </c>
      <c r="BQ33" s="247">
        <v>18</v>
      </c>
      <c r="BR33" s="111">
        <f t="shared" si="14"/>
        <v>379</v>
      </c>
      <c r="BT33" s="392" t="s">
        <v>46</v>
      </c>
      <c r="BU33" s="388">
        <v>618</v>
      </c>
      <c r="BV33" s="389">
        <v>598</v>
      </c>
      <c r="BW33" s="389">
        <v>889</v>
      </c>
      <c r="BX33" s="390">
        <v>91</v>
      </c>
      <c r="BY33" s="391">
        <f t="shared" si="4"/>
        <v>2196</v>
      </c>
    </row>
    <row r="34" spans="2:77" ht="18">
      <c r="B34" s="113" t="s">
        <v>47</v>
      </c>
      <c r="C34" s="245">
        <v>290</v>
      </c>
      <c r="D34" s="246">
        <v>318</v>
      </c>
      <c r="E34" s="247">
        <v>30217</v>
      </c>
      <c r="F34" s="98">
        <f t="shared" si="5"/>
        <v>30825</v>
      </c>
      <c r="G34" s="256">
        <v>119</v>
      </c>
      <c r="H34" s="246">
        <v>122</v>
      </c>
      <c r="I34" s="245">
        <v>44232</v>
      </c>
      <c r="J34" s="98">
        <f t="shared" si="6"/>
        <v>44473</v>
      </c>
      <c r="K34" s="256">
        <v>131</v>
      </c>
      <c r="L34" s="246">
        <v>119</v>
      </c>
      <c r="M34" s="245">
        <v>38892</v>
      </c>
      <c r="N34" s="98">
        <f t="shared" si="7"/>
        <v>39142</v>
      </c>
      <c r="O34" s="256">
        <v>24</v>
      </c>
      <c r="P34" s="246">
        <v>35</v>
      </c>
      <c r="Q34" s="246">
        <v>3973</v>
      </c>
      <c r="R34" s="98">
        <f t="shared" si="8"/>
        <v>4032</v>
      </c>
      <c r="S34" s="265">
        <v>106</v>
      </c>
      <c r="T34" s="99">
        <f t="shared" si="9"/>
        <v>118578</v>
      </c>
      <c r="U34" s="229"/>
      <c r="V34" s="112" t="s">
        <v>47</v>
      </c>
      <c r="W34" s="101">
        <v>118</v>
      </c>
      <c r="X34" s="102">
        <v>9</v>
      </c>
      <c r="Y34" s="102">
        <v>10</v>
      </c>
      <c r="Z34" s="103">
        <v>0</v>
      </c>
      <c r="AA34" s="101">
        <v>31</v>
      </c>
      <c r="AB34" s="104">
        <v>1</v>
      </c>
      <c r="AC34" s="104">
        <v>2</v>
      </c>
      <c r="AD34" s="103">
        <v>0</v>
      </c>
      <c r="AE34" s="101">
        <v>56</v>
      </c>
      <c r="AF34" s="104">
        <v>1</v>
      </c>
      <c r="AG34" s="104">
        <v>0</v>
      </c>
      <c r="AH34" s="103">
        <v>10</v>
      </c>
      <c r="AI34" s="101">
        <v>13</v>
      </c>
      <c r="AJ34" s="270">
        <v>0</v>
      </c>
      <c r="AK34" s="270">
        <v>0</v>
      </c>
      <c r="AL34" s="271">
        <v>1</v>
      </c>
      <c r="AM34" s="105">
        <v>61</v>
      </c>
      <c r="AN34" s="102">
        <v>0</v>
      </c>
      <c r="AO34" s="102">
        <v>2</v>
      </c>
      <c r="AP34" s="104">
        <v>6</v>
      </c>
      <c r="AQ34" s="105">
        <v>26</v>
      </c>
      <c r="AR34" s="102">
        <v>0</v>
      </c>
      <c r="AS34" s="102">
        <v>0</v>
      </c>
      <c r="AT34" s="104">
        <v>2</v>
      </c>
      <c r="AU34" s="105">
        <v>6</v>
      </c>
      <c r="AV34" s="270">
        <v>0</v>
      </c>
      <c r="AW34" s="270">
        <v>0</v>
      </c>
      <c r="AX34" s="271">
        <v>0</v>
      </c>
      <c r="AY34" s="105">
        <v>3</v>
      </c>
      <c r="AZ34" s="102">
        <v>0</v>
      </c>
      <c r="BA34" s="102">
        <v>0</v>
      </c>
      <c r="BB34" s="102">
        <v>0</v>
      </c>
      <c r="BC34" s="106">
        <f t="shared" si="10"/>
        <v>241</v>
      </c>
      <c r="BD34" s="107">
        <f t="shared" si="11"/>
        <v>10</v>
      </c>
      <c r="BE34" s="107">
        <f t="shared" si="11"/>
        <v>12</v>
      </c>
      <c r="BF34" s="107">
        <f t="shared" si="11"/>
        <v>16</v>
      </c>
      <c r="BG34" s="90"/>
      <c r="BH34" s="108">
        <f t="shared" si="12"/>
        <v>73</v>
      </c>
      <c r="BI34" s="109">
        <f t="shared" si="13"/>
        <v>1</v>
      </c>
      <c r="BJ34" s="109">
        <f t="shared" si="13"/>
        <v>2</v>
      </c>
      <c r="BK34" s="110">
        <f t="shared" si="13"/>
        <v>3</v>
      </c>
      <c r="BL34" s="228"/>
      <c r="BM34" s="114" t="s">
        <v>47</v>
      </c>
      <c r="BN34" s="256">
        <v>123</v>
      </c>
      <c r="BO34" s="246">
        <v>71</v>
      </c>
      <c r="BP34" s="246">
        <v>34</v>
      </c>
      <c r="BQ34" s="247">
        <v>7</v>
      </c>
      <c r="BR34" s="111">
        <f t="shared" si="14"/>
        <v>235</v>
      </c>
      <c r="BT34" s="392" t="s">
        <v>47</v>
      </c>
      <c r="BU34" s="388">
        <v>369</v>
      </c>
      <c r="BV34" s="389">
        <v>613</v>
      </c>
      <c r="BW34" s="389">
        <v>440</v>
      </c>
      <c r="BX34" s="390">
        <v>64</v>
      </c>
      <c r="BY34" s="391">
        <f t="shared" si="4"/>
        <v>1486</v>
      </c>
    </row>
    <row r="35" spans="2:77" ht="18">
      <c r="B35" s="113" t="s">
        <v>48</v>
      </c>
      <c r="C35" s="245">
        <v>270</v>
      </c>
      <c r="D35" s="246">
        <v>187</v>
      </c>
      <c r="E35" s="247">
        <v>21904</v>
      </c>
      <c r="F35" s="98">
        <f t="shared" si="5"/>
        <v>22361</v>
      </c>
      <c r="G35" s="256">
        <v>54</v>
      </c>
      <c r="H35" s="246">
        <v>48</v>
      </c>
      <c r="I35" s="245">
        <v>30231</v>
      </c>
      <c r="J35" s="98">
        <f t="shared" si="6"/>
        <v>30333</v>
      </c>
      <c r="K35" s="256">
        <v>153</v>
      </c>
      <c r="L35" s="246">
        <v>75</v>
      </c>
      <c r="M35" s="245">
        <v>30631</v>
      </c>
      <c r="N35" s="98">
        <f t="shared" si="7"/>
        <v>30859</v>
      </c>
      <c r="O35" s="256">
        <v>162</v>
      </c>
      <c r="P35" s="246">
        <v>47</v>
      </c>
      <c r="Q35" s="246">
        <v>12270</v>
      </c>
      <c r="R35" s="98">
        <f t="shared" si="8"/>
        <v>12479</v>
      </c>
      <c r="S35" s="265">
        <v>0</v>
      </c>
      <c r="T35" s="99">
        <f t="shared" si="9"/>
        <v>96032</v>
      </c>
      <c r="U35" s="229"/>
      <c r="V35" s="112" t="s">
        <v>48</v>
      </c>
      <c r="W35" s="101">
        <v>77</v>
      </c>
      <c r="X35" s="102">
        <v>0</v>
      </c>
      <c r="Y35" s="102">
        <v>1</v>
      </c>
      <c r="Z35" s="103">
        <v>0</v>
      </c>
      <c r="AA35" s="101">
        <v>26</v>
      </c>
      <c r="AB35" s="104">
        <v>0</v>
      </c>
      <c r="AC35" s="104">
        <v>0</v>
      </c>
      <c r="AD35" s="103">
        <v>0</v>
      </c>
      <c r="AE35" s="101">
        <v>29</v>
      </c>
      <c r="AF35" s="104">
        <v>0</v>
      </c>
      <c r="AG35" s="104">
        <v>0</v>
      </c>
      <c r="AH35" s="103">
        <v>9</v>
      </c>
      <c r="AI35" s="101">
        <v>11</v>
      </c>
      <c r="AJ35" s="270">
        <v>0</v>
      </c>
      <c r="AK35" s="270">
        <v>0</v>
      </c>
      <c r="AL35" s="271">
        <v>3</v>
      </c>
      <c r="AM35" s="105">
        <v>43</v>
      </c>
      <c r="AN35" s="102">
        <v>0</v>
      </c>
      <c r="AO35" s="102">
        <v>0</v>
      </c>
      <c r="AP35" s="104">
        <v>11</v>
      </c>
      <c r="AQ35" s="105">
        <v>24</v>
      </c>
      <c r="AR35" s="102">
        <v>0</v>
      </c>
      <c r="AS35" s="102">
        <v>0</v>
      </c>
      <c r="AT35" s="104">
        <v>9</v>
      </c>
      <c r="AU35" s="105">
        <v>19</v>
      </c>
      <c r="AV35" s="270">
        <v>1</v>
      </c>
      <c r="AW35" s="270">
        <v>0</v>
      </c>
      <c r="AX35" s="271">
        <v>1</v>
      </c>
      <c r="AY35" s="105">
        <v>9</v>
      </c>
      <c r="AZ35" s="102">
        <v>1</v>
      </c>
      <c r="BA35" s="102">
        <v>0</v>
      </c>
      <c r="BB35" s="102">
        <v>0</v>
      </c>
      <c r="BC35" s="106">
        <f t="shared" si="10"/>
        <v>168</v>
      </c>
      <c r="BD35" s="107">
        <f t="shared" si="11"/>
        <v>1</v>
      </c>
      <c r="BE35" s="107">
        <f t="shared" si="11"/>
        <v>1</v>
      </c>
      <c r="BF35" s="107">
        <f t="shared" si="11"/>
        <v>21</v>
      </c>
      <c r="BG35" s="90"/>
      <c r="BH35" s="108">
        <f t="shared" si="12"/>
        <v>70</v>
      </c>
      <c r="BI35" s="109">
        <f t="shared" si="13"/>
        <v>1</v>
      </c>
      <c r="BJ35" s="109">
        <f t="shared" si="13"/>
        <v>0</v>
      </c>
      <c r="BK35" s="110">
        <f t="shared" si="13"/>
        <v>12</v>
      </c>
      <c r="BL35" s="228"/>
      <c r="BM35" s="114" t="s">
        <v>48</v>
      </c>
      <c r="BN35" s="256">
        <v>100</v>
      </c>
      <c r="BO35" s="246">
        <v>20</v>
      </c>
      <c r="BP35" s="246">
        <v>39</v>
      </c>
      <c r="BQ35" s="247">
        <v>24</v>
      </c>
      <c r="BR35" s="111">
        <f t="shared" si="14"/>
        <v>183</v>
      </c>
      <c r="BT35" s="392" t="s">
        <v>48</v>
      </c>
      <c r="BU35" s="388">
        <v>260</v>
      </c>
      <c r="BV35" s="389">
        <v>266</v>
      </c>
      <c r="BW35" s="389">
        <v>242</v>
      </c>
      <c r="BX35" s="390">
        <v>148</v>
      </c>
      <c r="BY35" s="391">
        <f t="shared" si="4"/>
        <v>916</v>
      </c>
    </row>
    <row r="36" spans="2:77" ht="18">
      <c r="B36" s="113" t="s">
        <v>49</v>
      </c>
      <c r="C36" s="245">
        <v>912</v>
      </c>
      <c r="D36" s="246">
        <v>563</v>
      </c>
      <c r="E36" s="247">
        <v>13707</v>
      </c>
      <c r="F36" s="98">
        <f t="shared" si="5"/>
        <v>15182</v>
      </c>
      <c r="G36" s="256">
        <v>258</v>
      </c>
      <c r="H36" s="246">
        <v>162</v>
      </c>
      <c r="I36" s="245">
        <v>16843</v>
      </c>
      <c r="J36" s="98">
        <f t="shared" si="6"/>
        <v>17263</v>
      </c>
      <c r="K36" s="256">
        <v>546</v>
      </c>
      <c r="L36" s="246">
        <v>450</v>
      </c>
      <c r="M36" s="245">
        <v>31270</v>
      </c>
      <c r="N36" s="98">
        <f t="shared" si="7"/>
        <v>32266</v>
      </c>
      <c r="O36" s="256">
        <v>261</v>
      </c>
      <c r="P36" s="246">
        <v>59</v>
      </c>
      <c r="Q36" s="246">
        <v>157</v>
      </c>
      <c r="R36" s="98">
        <f t="shared" si="8"/>
        <v>477</v>
      </c>
      <c r="S36" s="265">
        <v>46</v>
      </c>
      <c r="T36" s="99">
        <f t="shared" si="9"/>
        <v>65234</v>
      </c>
      <c r="U36" s="115"/>
      <c r="V36" s="112" t="s">
        <v>49</v>
      </c>
      <c r="W36" s="101">
        <v>218</v>
      </c>
      <c r="X36" s="102">
        <v>39</v>
      </c>
      <c r="Y36" s="102">
        <v>8</v>
      </c>
      <c r="Z36" s="103">
        <v>2</v>
      </c>
      <c r="AA36" s="101">
        <v>134</v>
      </c>
      <c r="AB36" s="104">
        <v>32</v>
      </c>
      <c r="AC36" s="104">
        <v>3</v>
      </c>
      <c r="AD36" s="103">
        <v>2</v>
      </c>
      <c r="AE36" s="101">
        <v>109</v>
      </c>
      <c r="AF36" s="104">
        <v>2</v>
      </c>
      <c r="AG36" s="104">
        <v>3</v>
      </c>
      <c r="AH36" s="103">
        <v>49</v>
      </c>
      <c r="AI36" s="101">
        <v>52</v>
      </c>
      <c r="AJ36" s="270">
        <v>2</v>
      </c>
      <c r="AK36" s="270">
        <v>1</v>
      </c>
      <c r="AL36" s="271">
        <v>24</v>
      </c>
      <c r="AM36" s="105">
        <v>183</v>
      </c>
      <c r="AN36" s="102">
        <v>10</v>
      </c>
      <c r="AO36" s="102">
        <v>4</v>
      </c>
      <c r="AP36" s="104">
        <v>35</v>
      </c>
      <c r="AQ36" s="105">
        <v>138</v>
      </c>
      <c r="AR36" s="102">
        <v>8</v>
      </c>
      <c r="AS36" s="102">
        <v>4</v>
      </c>
      <c r="AT36" s="104">
        <v>27</v>
      </c>
      <c r="AU36" s="105">
        <v>0</v>
      </c>
      <c r="AV36" s="270">
        <v>0</v>
      </c>
      <c r="AW36" s="270">
        <v>0</v>
      </c>
      <c r="AX36" s="271">
        <v>0</v>
      </c>
      <c r="AY36" s="105">
        <v>0</v>
      </c>
      <c r="AZ36" s="102">
        <v>0</v>
      </c>
      <c r="BA36" s="102">
        <v>0</v>
      </c>
      <c r="BB36" s="102">
        <v>0</v>
      </c>
      <c r="BC36" s="106">
        <f t="shared" si="10"/>
        <v>510</v>
      </c>
      <c r="BD36" s="107">
        <f t="shared" si="11"/>
        <v>51</v>
      </c>
      <c r="BE36" s="107">
        <f t="shared" si="11"/>
        <v>15</v>
      </c>
      <c r="BF36" s="107">
        <f t="shared" si="11"/>
        <v>86</v>
      </c>
      <c r="BG36" s="90"/>
      <c r="BH36" s="108">
        <f t="shared" si="12"/>
        <v>324</v>
      </c>
      <c r="BI36" s="109">
        <f t="shared" si="13"/>
        <v>42</v>
      </c>
      <c r="BJ36" s="109">
        <f t="shared" si="13"/>
        <v>8</v>
      </c>
      <c r="BK36" s="110">
        <f t="shared" si="13"/>
        <v>53</v>
      </c>
      <c r="BL36" s="228"/>
      <c r="BM36" s="114" t="s">
        <v>49</v>
      </c>
      <c r="BN36" s="256">
        <v>247</v>
      </c>
      <c r="BO36" s="246">
        <v>75</v>
      </c>
      <c r="BP36" s="246">
        <v>142</v>
      </c>
      <c r="BQ36" s="247">
        <v>0</v>
      </c>
      <c r="BR36" s="111">
        <f t="shared" si="14"/>
        <v>464</v>
      </c>
      <c r="BT36" s="392" t="s">
        <v>49</v>
      </c>
      <c r="BU36" s="388">
        <v>808</v>
      </c>
      <c r="BV36" s="389">
        <v>872</v>
      </c>
      <c r="BW36" s="389">
        <v>1288</v>
      </c>
      <c r="BX36" s="390">
        <v>0</v>
      </c>
      <c r="BY36" s="391">
        <f t="shared" si="4"/>
        <v>2968</v>
      </c>
    </row>
    <row r="37" spans="2:77" ht="18">
      <c r="B37" s="113" t="s">
        <v>50</v>
      </c>
      <c r="C37" s="245">
        <v>1003</v>
      </c>
      <c r="D37" s="246">
        <v>573</v>
      </c>
      <c r="E37" s="247">
        <v>22929</v>
      </c>
      <c r="F37" s="98">
        <f t="shared" si="5"/>
        <v>24505</v>
      </c>
      <c r="G37" s="256">
        <v>445</v>
      </c>
      <c r="H37" s="246">
        <v>145</v>
      </c>
      <c r="I37" s="245">
        <v>17718</v>
      </c>
      <c r="J37" s="98">
        <f t="shared" si="6"/>
        <v>18308</v>
      </c>
      <c r="K37" s="256">
        <v>530</v>
      </c>
      <c r="L37" s="246">
        <v>329</v>
      </c>
      <c r="M37" s="245">
        <v>24770</v>
      </c>
      <c r="N37" s="98">
        <f t="shared" si="7"/>
        <v>25629</v>
      </c>
      <c r="O37" s="256">
        <v>368</v>
      </c>
      <c r="P37" s="246">
        <v>156</v>
      </c>
      <c r="Q37" s="246">
        <v>3421</v>
      </c>
      <c r="R37" s="98">
        <f t="shared" si="8"/>
        <v>3945</v>
      </c>
      <c r="S37" s="265">
        <v>8</v>
      </c>
      <c r="T37" s="99">
        <f t="shared" si="9"/>
        <v>72395</v>
      </c>
      <c r="U37" s="229"/>
      <c r="V37" s="112" t="s">
        <v>50</v>
      </c>
      <c r="W37" s="101">
        <v>134</v>
      </c>
      <c r="X37" s="102">
        <v>2</v>
      </c>
      <c r="Y37" s="102">
        <v>2</v>
      </c>
      <c r="Z37" s="103">
        <v>0</v>
      </c>
      <c r="AA37" s="101">
        <v>72</v>
      </c>
      <c r="AB37" s="104">
        <v>0</v>
      </c>
      <c r="AC37" s="104">
        <v>1</v>
      </c>
      <c r="AD37" s="103">
        <v>0</v>
      </c>
      <c r="AE37" s="101">
        <v>46</v>
      </c>
      <c r="AF37" s="104">
        <v>0</v>
      </c>
      <c r="AG37" s="104">
        <v>0</v>
      </c>
      <c r="AH37" s="103">
        <v>14</v>
      </c>
      <c r="AI37" s="101">
        <v>21</v>
      </c>
      <c r="AJ37" s="270">
        <v>0</v>
      </c>
      <c r="AK37" s="270">
        <v>0</v>
      </c>
      <c r="AL37" s="271">
        <v>8</v>
      </c>
      <c r="AM37" s="105">
        <v>71</v>
      </c>
      <c r="AN37" s="102">
        <v>1</v>
      </c>
      <c r="AO37" s="102">
        <v>1</v>
      </c>
      <c r="AP37" s="104">
        <v>17</v>
      </c>
      <c r="AQ37" s="105">
        <v>44</v>
      </c>
      <c r="AR37" s="102">
        <v>0</v>
      </c>
      <c r="AS37" s="102">
        <v>1</v>
      </c>
      <c r="AT37" s="104">
        <v>11</v>
      </c>
      <c r="AU37" s="105">
        <v>14</v>
      </c>
      <c r="AV37" s="270">
        <v>1</v>
      </c>
      <c r="AW37" s="270">
        <v>0</v>
      </c>
      <c r="AX37" s="271">
        <v>0</v>
      </c>
      <c r="AY37" s="105">
        <v>4</v>
      </c>
      <c r="AZ37" s="102">
        <v>1</v>
      </c>
      <c r="BA37" s="102">
        <v>0</v>
      </c>
      <c r="BB37" s="102">
        <v>0</v>
      </c>
      <c r="BC37" s="106">
        <f t="shared" si="10"/>
        <v>265</v>
      </c>
      <c r="BD37" s="107">
        <f t="shared" si="11"/>
        <v>4</v>
      </c>
      <c r="BE37" s="107">
        <f t="shared" si="11"/>
        <v>3</v>
      </c>
      <c r="BF37" s="107">
        <f t="shared" si="11"/>
        <v>31</v>
      </c>
      <c r="BG37" s="90"/>
      <c r="BH37" s="108">
        <f t="shared" si="12"/>
        <v>141</v>
      </c>
      <c r="BI37" s="109">
        <f t="shared" si="13"/>
        <v>1</v>
      </c>
      <c r="BJ37" s="109">
        <f t="shared" si="13"/>
        <v>2</v>
      </c>
      <c r="BK37" s="110">
        <f t="shared" si="13"/>
        <v>19</v>
      </c>
      <c r="BL37" s="228"/>
      <c r="BM37" s="114" t="s">
        <v>50</v>
      </c>
      <c r="BN37" s="256">
        <v>166</v>
      </c>
      <c r="BO37" s="246">
        <v>36</v>
      </c>
      <c r="BP37" s="246">
        <v>52</v>
      </c>
      <c r="BQ37" s="247">
        <v>12</v>
      </c>
      <c r="BR37" s="111">
        <f t="shared" si="14"/>
        <v>266</v>
      </c>
      <c r="BT37" s="392" t="s">
        <v>50</v>
      </c>
      <c r="BU37" s="388">
        <v>465</v>
      </c>
      <c r="BV37" s="389">
        <v>320</v>
      </c>
      <c r="BW37" s="389">
        <v>357</v>
      </c>
      <c r="BX37" s="390">
        <v>65</v>
      </c>
      <c r="BY37" s="391">
        <f t="shared" si="4"/>
        <v>1207</v>
      </c>
    </row>
    <row r="38" spans="2:77" ht="18">
      <c r="B38" s="113" t="s">
        <v>51</v>
      </c>
      <c r="C38" s="245">
        <v>168</v>
      </c>
      <c r="D38" s="246">
        <v>85</v>
      </c>
      <c r="E38" s="247">
        <v>2552</v>
      </c>
      <c r="F38" s="98">
        <f t="shared" si="5"/>
        <v>2805</v>
      </c>
      <c r="G38" s="256">
        <v>83</v>
      </c>
      <c r="H38" s="246">
        <v>29</v>
      </c>
      <c r="I38" s="245">
        <v>2996</v>
      </c>
      <c r="J38" s="98">
        <f t="shared" si="6"/>
        <v>3108</v>
      </c>
      <c r="K38" s="256">
        <v>56</v>
      </c>
      <c r="L38" s="246">
        <v>37</v>
      </c>
      <c r="M38" s="245">
        <v>4411</v>
      </c>
      <c r="N38" s="98">
        <f t="shared" si="7"/>
        <v>4504</v>
      </c>
      <c r="O38" s="256">
        <v>41</v>
      </c>
      <c r="P38" s="246">
        <v>25</v>
      </c>
      <c r="Q38" s="246">
        <v>730</v>
      </c>
      <c r="R38" s="98">
        <f t="shared" si="8"/>
        <v>796</v>
      </c>
      <c r="S38" s="265">
        <v>25</v>
      </c>
      <c r="T38" s="99">
        <f t="shared" si="9"/>
        <v>11238</v>
      </c>
      <c r="U38" s="229"/>
      <c r="V38" s="112" t="s">
        <v>51</v>
      </c>
      <c r="W38" s="101">
        <v>32</v>
      </c>
      <c r="X38" s="102">
        <v>4</v>
      </c>
      <c r="Y38" s="102">
        <v>1</v>
      </c>
      <c r="Z38" s="103">
        <v>0</v>
      </c>
      <c r="AA38" s="101">
        <v>11</v>
      </c>
      <c r="AB38" s="104">
        <v>1</v>
      </c>
      <c r="AC38" s="104">
        <v>0</v>
      </c>
      <c r="AD38" s="103">
        <v>0</v>
      </c>
      <c r="AE38" s="101">
        <v>12</v>
      </c>
      <c r="AF38" s="104">
        <v>0</v>
      </c>
      <c r="AG38" s="104">
        <v>0</v>
      </c>
      <c r="AH38" s="103">
        <v>5</v>
      </c>
      <c r="AI38" s="101">
        <v>2</v>
      </c>
      <c r="AJ38" s="270">
        <v>0</v>
      </c>
      <c r="AK38" s="270">
        <v>0</v>
      </c>
      <c r="AL38" s="271">
        <v>0</v>
      </c>
      <c r="AM38" s="105">
        <v>15</v>
      </c>
      <c r="AN38" s="102">
        <v>0</v>
      </c>
      <c r="AO38" s="102">
        <v>0</v>
      </c>
      <c r="AP38" s="104">
        <v>2</v>
      </c>
      <c r="AQ38" s="105">
        <v>7</v>
      </c>
      <c r="AR38" s="102">
        <v>0</v>
      </c>
      <c r="AS38" s="102">
        <v>0</v>
      </c>
      <c r="AT38" s="104">
        <v>1</v>
      </c>
      <c r="AU38" s="105">
        <v>3</v>
      </c>
      <c r="AV38" s="270">
        <v>0</v>
      </c>
      <c r="AW38" s="270">
        <v>0</v>
      </c>
      <c r="AX38" s="271">
        <v>0</v>
      </c>
      <c r="AY38" s="105">
        <v>1</v>
      </c>
      <c r="AZ38" s="102">
        <v>0</v>
      </c>
      <c r="BA38" s="102">
        <v>0</v>
      </c>
      <c r="BB38" s="102">
        <v>0</v>
      </c>
      <c r="BC38" s="106">
        <f t="shared" si="10"/>
        <v>62</v>
      </c>
      <c r="BD38" s="107">
        <f t="shared" si="11"/>
        <v>4</v>
      </c>
      <c r="BE38" s="107">
        <f t="shared" si="11"/>
        <v>1</v>
      </c>
      <c r="BF38" s="107">
        <f t="shared" si="11"/>
        <v>7</v>
      </c>
      <c r="BG38" s="90"/>
      <c r="BH38" s="108">
        <f t="shared" si="12"/>
        <v>21</v>
      </c>
      <c r="BI38" s="109">
        <f t="shared" si="13"/>
        <v>1</v>
      </c>
      <c r="BJ38" s="109">
        <f t="shared" si="13"/>
        <v>0</v>
      </c>
      <c r="BK38" s="110">
        <f t="shared" si="13"/>
        <v>1</v>
      </c>
      <c r="BL38" s="228"/>
      <c r="BM38" s="114" t="s">
        <v>51</v>
      </c>
      <c r="BN38" s="256">
        <v>42</v>
      </c>
      <c r="BO38" s="246">
        <v>13</v>
      </c>
      <c r="BP38" s="246">
        <v>14</v>
      </c>
      <c r="BQ38" s="247">
        <v>3</v>
      </c>
      <c r="BR38" s="111">
        <f t="shared" si="14"/>
        <v>72</v>
      </c>
      <c r="BT38" s="392" t="s">
        <v>51</v>
      </c>
      <c r="BU38" s="388">
        <v>99</v>
      </c>
      <c r="BV38" s="389">
        <v>121</v>
      </c>
      <c r="BW38" s="389">
        <v>149</v>
      </c>
      <c r="BX38" s="390">
        <v>30</v>
      </c>
      <c r="BY38" s="391">
        <f t="shared" si="4"/>
        <v>399</v>
      </c>
    </row>
    <row r="39" spans="2:77" ht="18">
      <c r="B39" s="113" t="s">
        <v>52</v>
      </c>
      <c r="C39" s="245">
        <v>52</v>
      </c>
      <c r="D39" s="246">
        <v>106</v>
      </c>
      <c r="E39" s="247">
        <v>3097</v>
      </c>
      <c r="F39" s="98">
        <f t="shared" si="5"/>
        <v>3255</v>
      </c>
      <c r="G39" s="256">
        <v>11</v>
      </c>
      <c r="H39" s="246">
        <v>26</v>
      </c>
      <c r="I39" s="245">
        <v>3842</v>
      </c>
      <c r="J39" s="98">
        <f t="shared" si="6"/>
        <v>3879</v>
      </c>
      <c r="K39" s="256">
        <v>13</v>
      </c>
      <c r="L39" s="246">
        <v>42</v>
      </c>
      <c r="M39" s="245">
        <v>3787</v>
      </c>
      <c r="N39" s="98">
        <f t="shared" si="7"/>
        <v>3842</v>
      </c>
      <c r="O39" s="256">
        <v>15</v>
      </c>
      <c r="P39" s="246">
        <v>8</v>
      </c>
      <c r="Q39" s="246">
        <v>875</v>
      </c>
      <c r="R39" s="98">
        <f t="shared" si="8"/>
        <v>898</v>
      </c>
      <c r="S39" s="265">
        <v>0</v>
      </c>
      <c r="T39" s="99">
        <f t="shared" si="9"/>
        <v>11874</v>
      </c>
      <c r="U39" s="229"/>
      <c r="V39" s="112" t="s">
        <v>52</v>
      </c>
      <c r="W39" s="101">
        <v>204</v>
      </c>
      <c r="X39" s="102">
        <v>69</v>
      </c>
      <c r="Y39" s="102">
        <v>6</v>
      </c>
      <c r="Z39" s="103">
        <v>10</v>
      </c>
      <c r="AA39" s="101">
        <v>84</v>
      </c>
      <c r="AB39" s="104">
        <v>25</v>
      </c>
      <c r="AC39" s="104">
        <v>0</v>
      </c>
      <c r="AD39" s="103">
        <v>3</v>
      </c>
      <c r="AE39" s="101">
        <v>156</v>
      </c>
      <c r="AF39" s="104">
        <v>5</v>
      </c>
      <c r="AG39" s="104">
        <v>0</v>
      </c>
      <c r="AH39" s="103">
        <v>52</v>
      </c>
      <c r="AI39" s="101">
        <v>41</v>
      </c>
      <c r="AJ39" s="270">
        <v>1</v>
      </c>
      <c r="AK39" s="270">
        <v>0</v>
      </c>
      <c r="AL39" s="271">
        <v>14</v>
      </c>
      <c r="AM39" s="105">
        <v>148</v>
      </c>
      <c r="AN39" s="102">
        <v>5</v>
      </c>
      <c r="AO39" s="102">
        <v>5</v>
      </c>
      <c r="AP39" s="104">
        <v>25</v>
      </c>
      <c r="AQ39" s="105">
        <v>58</v>
      </c>
      <c r="AR39" s="102">
        <v>1</v>
      </c>
      <c r="AS39" s="102">
        <v>3</v>
      </c>
      <c r="AT39" s="104">
        <v>10</v>
      </c>
      <c r="AU39" s="105">
        <v>28</v>
      </c>
      <c r="AV39" s="270">
        <v>3</v>
      </c>
      <c r="AW39" s="270">
        <v>1</v>
      </c>
      <c r="AX39" s="271">
        <v>4</v>
      </c>
      <c r="AY39" s="105">
        <v>16</v>
      </c>
      <c r="AZ39" s="102">
        <v>2</v>
      </c>
      <c r="BA39" s="102">
        <v>0</v>
      </c>
      <c r="BB39" s="102">
        <v>1</v>
      </c>
      <c r="BC39" s="106">
        <f t="shared" si="10"/>
        <v>536</v>
      </c>
      <c r="BD39" s="107">
        <f t="shared" si="11"/>
        <v>82</v>
      </c>
      <c r="BE39" s="107">
        <f t="shared" si="11"/>
        <v>12</v>
      </c>
      <c r="BF39" s="107">
        <f t="shared" si="11"/>
        <v>91</v>
      </c>
      <c r="BG39" s="90"/>
      <c r="BH39" s="108">
        <f t="shared" si="12"/>
        <v>199</v>
      </c>
      <c r="BI39" s="109">
        <f t="shared" si="13"/>
        <v>29</v>
      </c>
      <c r="BJ39" s="109">
        <f t="shared" si="13"/>
        <v>3</v>
      </c>
      <c r="BK39" s="110">
        <f t="shared" si="13"/>
        <v>28</v>
      </c>
      <c r="BL39" s="228"/>
      <c r="BM39" s="114" t="s">
        <v>52</v>
      </c>
      <c r="BN39" s="256">
        <v>217</v>
      </c>
      <c r="BO39" s="246">
        <v>141</v>
      </c>
      <c r="BP39" s="246">
        <v>144</v>
      </c>
      <c r="BQ39" s="247">
        <v>27</v>
      </c>
      <c r="BR39" s="111">
        <f t="shared" si="14"/>
        <v>529</v>
      </c>
      <c r="BT39" s="392" t="s">
        <v>52</v>
      </c>
      <c r="BU39" s="388">
        <v>236</v>
      </c>
      <c r="BV39" s="389">
        <v>235</v>
      </c>
      <c r="BW39" s="389">
        <v>218</v>
      </c>
      <c r="BX39" s="390">
        <v>34</v>
      </c>
      <c r="BY39" s="391">
        <f t="shared" si="4"/>
        <v>723</v>
      </c>
    </row>
    <row r="40" spans="2:77" ht="18">
      <c r="B40" s="113" t="s">
        <v>53</v>
      </c>
      <c r="C40" s="245">
        <v>36</v>
      </c>
      <c r="D40" s="246">
        <v>61</v>
      </c>
      <c r="E40" s="247">
        <v>3562</v>
      </c>
      <c r="F40" s="98">
        <f t="shared" si="5"/>
        <v>3659</v>
      </c>
      <c r="G40" s="256">
        <v>14</v>
      </c>
      <c r="H40" s="246">
        <v>5</v>
      </c>
      <c r="I40" s="245">
        <v>1601</v>
      </c>
      <c r="J40" s="98">
        <f t="shared" si="6"/>
        <v>1620</v>
      </c>
      <c r="K40" s="256">
        <v>9</v>
      </c>
      <c r="L40" s="246">
        <v>23</v>
      </c>
      <c r="M40" s="245">
        <v>1744</v>
      </c>
      <c r="N40" s="98">
        <f t="shared" si="7"/>
        <v>1776</v>
      </c>
      <c r="O40" s="256">
        <v>5</v>
      </c>
      <c r="P40" s="246">
        <v>21</v>
      </c>
      <c r="Q40" s="246">
        <v>237</v>
      </c>
      <c r="R40" s="98">
        <f t="shared" si="8"/>
        <v>263</v>
      </c>
      <c r="S40" s="265">
        <v>23</v>
      </c>
      <c r="T40" s="99">
        <f t="shared" si="9"/>
        <v>7341</v>
      </c>
      <c r="U40" s="229"/>
      <c r="V40" s="112" t="s">
        <v>53</v>
      </c>
      <c r="W40" s="101">
        <v>20</v>
      </c>
      <c r="X40" s="102">
        <v>4</v>
      </c>
      <c r="Y40" s="102">
        <v>2</v>
      </c>
      <c r="Z40" s="103">
        <v>1</v>
      </c>
      <c r="AA40" s="101">
        <v>4</v>
      </c>
      <c r="AB40" s="104">
        <v>0</v>
      </c>
      <c r="AC40" s="104">
        <v>1</v>
      </c>
      <c r="AD40" s="103">
        <v>0</v>
      </c>
      <c r="AE40" s="101">
        <v>8</v>
      </c>
      <c r="AF40" s="104">
        <v>0</v>
      </c>
      <c r="AG40" s="104">
        <v>0</v>
      </c>
      <c r="AH40" s="103">
        <v>1</v>
      </c>
      <c r="AI40" s="101">
        <v>2</v>
      </c>
      <c r="AJ40" s="270">
        <v>0</v>
      </c>
      <c r="AK40" s="270">
        <v>0</v>
      </c>
      <c r="AL40" s="271">
        <v>0</v>
      </c>
      <c r="AM40" s="105">
        <v>8</v>
      </c>
      <c r="AN40" s="102">
        <v>0</v>
      </c>
      <c r="AO40" s="102">
        <v>0</v>
      </c>
      <c r="AP40" s="104">
        <v>2</v>
      </c>
      <c r="AQ40" s="105">
        <v>4</v>
      </c>
      <c r="AR40" s="102">
        <v>0</v>
      </c>
      <c r="AS40" s="102">
        <v>0</v>
      </c>
      <c r="AT40" s="104">
        <v>2</v>
      </c>
      <c r="AU40" s="105">
        <v>1</v>
      </c>
      <c r="AV40" s="270">
        <v>0</v>
      </c>
      <c r="AW40" s="270">
        <v>0</v>
      </c>
      <c r="AX40" s="271">
        <v>0</v>
      </c>
      <c r="AY40" s="105">
        <v>1</v>
      </c>
      <c r="AZ40" s="102">
        <v>0</v>
      </c>
      <c r="BA40" s="102">
        <v>0</v>
      </c>
      <c r="BB40" s="102">
        <v>0</v>
      </c>
      <c r="BC40" s="106">
        <f t="shared" si="10"/>
        <v>37</v>
      </c>
      <c r="BD40" s="107">
        <f t="shared" si="11"/>
        <v>4</v>
      </c>
      <c r="BE40" s="107">
        <f t="shared" si="11"/>
        <v>2</v>
      </c>
      <c r="BF40" s="107">
        <f t="shared" si="11"/>
        <v>4</v>
      </c>
      <c r="BG40" s="90"/>
      <c r="BH40" s="108">
        <f t="shared" si="12"/>
        <v>11</v>
      </c>
      <c r="BI40" s="109">
        <f t="shared" si="13"/>
        <v>0</v>
      </c>
      <c r="BJ40" s="109">
        <f t="shared" si="13"/>
        <v>1</v>
      </c>
      <c r="BK40" s="110">
        <f t="shared" si="13"/>
        <v>2</v>
      </c>
      <c r="BL40" s="228"/>
      <c r="BM40" s="114" t="s">
        <v>53</v>
      </c>
      <c r="BN40" s="256">
        <v>24</v>
      </c>
      <c r="BO40" s="246">
        <v>8</v>
      </c>
      <c r="BP40" s="246">
        <v>7</v>
      </c>
      <c r="BQ40" s="247">
        <v>2</v>
      </c>
      <c r="BR40" s="111">
        <f t="shared" si="14"/>
        <v>41</v>
      </c>
      <c r="BT40" s="392" t="s">
        <v>53</v>
      </c>
      <c r="BU40" s="388">
        <v>110</v>
      </c>
      <c r="BV40" s="389">
        <v>65</v>
      </c>
      <c r="BW40" s="389">
        <v>60</v>
      </c>
      <c r="BX40" s="390">
        <v>6</v>
      </c>
      <c r="BY40" s="391">
        <f t="shared" si="4"/>
        <v>241</v>
      </c>
    </row>
    <row r="41" spans="2:77" ht="18">
      <c r="B41" s="113" t="s">
        <v>54</v>
      </c>
      <c r="C41" s="245">
        <v>64</v>
      </c>
      <c r="D41" s="246">
        <v>44</v>
      </c>
      <c r="E41" s="247">
        <v>6891</v>
      </c>
      <c r="F41" s="98">
        <f t="shared" si="5"/>
        <v>6999</v>
      </c>
      <c r="G41" s="256">
        <v>32</v>
      </c>
      <c r="H41" s="246">
        <v>20</v>
      </c>
      <c r="I41" s="245">
        <v>12878</v>
      </c>
      <c r="J41" s="98">
        <f t="shared" si="6"/>
        <v>12930</v>
      </c>
      <c r="K41" s="256">
        <v>24</v>
      </c>
      <c r="L41" s="246">
        <v>31</v>
      </c>
      <c r="M41" s="245">
        <v>13700</v>
      </c>
      <c r="N41" s="98">
        <f t="shared" si="7"/>
        <v>13755</v>
      </c>
      <c r="O41" s="256">
        <v>31</v>
      </c>
      <c r="P41" s="246">
        <v>5</v>
      </c>
      <c r="Q41" s="246">
        <v>1010</v>
      </c>
      <c r="R41" s="98">
        <f t="shared" si="8"/>
        <v>1046</v>
      </c>
      <c r="S41" s="265">
        <v>311</v>
      </c>
      <c r="T41" s="99">
        <f t="shared" si="9"/>
        <v>35041</v>
      </c>
      <c r="U41" s="229"/>
      <c r="V41" s="112" t="s">
        <v>54</v>
      </c>
      <c r="W41" s="101">
        <v>32</v>
      </c>
      <c r="X41" s="102">
        <v>10</v>
      </c>
      <c r="Y41" s="102">
        <v>1</v>
      </c>
      <c r="Z41" s="103">
        <v>2</v>
      </c>
      <c r="AA41" s="101">
        <v>8</v>
      </c>
      <c r="AB41" s="104">
        <v>2</v>
      </c>
      <c r="AC41" s="104">
        <v>0</v>
      </c>
      <c r="AD41" s="103">
        <v>1</v>
      </c>
      <c r="AE41" s="101">
        <v>22</v>
      </c>
      <c r="AF41" s="104">
        <v>0</v>
      </c>
      <c r="AG41" s="104">
        <v>1</v>
      </c>
      <c r="AH41" s="103">
        <v>5</v>
      </c>
      <c r="AI41" s="101">
        <v>2</v>
      </c>
      <c r="AJ41" s="270">
        <v>0</v>
      </c>
      <c r="AK41" s="270">
        <v>0</v>
      </c>
      <c r="AL41" s="271">
        <v>0</v>
      </c>
      <c r="AM41" s="105">
        <v>22</v>
      </c>
      <c r="AN41" s="102">
        <v>1</v>
      </c>
      <c r="AO41" s="102">
        <v>2</v>
      </c>
      <c r="AP41" s="104">
        <v>6</v>
      </c>
      <c r="AQ41" s="105">
        <v>6</v>
      </c>
      <c r="AR41" s="102">
        <v>1</v>
      </c>
      <c r="AS41" s="102">
        <v>0</v>
      </c>
      <c r="AT41" s="104">
        <v>3</v>
      </c>
      <c r="AU41" s="105">
        <v>2</v>
      </c>
      <c r="AV41" s="270">
        <v>1</v>
      </c>
      <c r="AW41" s="270">
        <v>1</v>
      </c>
      <c r="AX41" s="271">
        <v>0</v>
      </c>
      <c r="AY41" s="105">
        <v>1</v>
      </c>
      <c r="AZ41" s="102">
        <v>0</v>
      </c>
      <c r="BA41" s="102">
        <v>0</v>
      </c>
      <c r="BB41" s="102">
        <v>0</v>
      </c>
      <c r="BC41" s="106">
        <f t="shared" si="10"/>
        <v>78</v>
      </c>
      <c r="BD41" s="107">
        <f t="shared" si="11"/>
        <v>12</v>
      </c>
      <c r="BE41" s="107">
        <f t="shared" si="11"/>
        <v>5</v>
      </c>
      <c r="BF41" s="107">
        <f t="shared" si="11"/>
        <v>13</v>
      </c>
      <c r="BG41" s="90"/>
      <c r="BH41" s="108">
        <f t="shared" si="12"/>
        <v>17</v>
      </c>
      <c r="BI41" s="109">
        <f t="shared" si="13"/>
        <v>3</v>
      </c>
      <c r="BJ41" s="109">
        <f t="shared" si="13"/>
        <v>0</v>
      </c>
      <c r="BK41" s="110">
        <f t="shared" si="13"/>
        <v>4</v>
      </c>
      <c r="BL41" s="228"/>
      <c r="BM41" s="114" t="s">
        <v>54</v>
      </c>
      <c r="BN41" s="256">
        <v>40</v>
      </c>
      <c r="BO41" s="246">
        <v>31</v>
      </c>
      <c r="BP41" s="246">
        <v>32</v>
      </c>
      <c r="BQ41" s="247">
        <v>4</v>
      </c>
      <c r="BR41" s="111">
        <f t="shared" si="14"/>
        <v>107</v>
      </c>
      <c r="BT41" s="392" t="s">
        <v>54</v>
      </c>
      <c r="BU41" s="388">
        <v>125</v>
      </c>
      <c r="BV41" s="389">
        <v>305</v>
      </c>
      <c r="BW41" s="389">
        <v>259</v>
      </c>
      <c r="BX41" s="390">
        <v>28</v>
      </c>
      <c r="BY41" s="391">
        <f t="shared" si="4"/>
        <v>717</v>
      </c>
    </row>
    <row r="42" spans="2:77" ht="18">
      <c r="B42" s="113" t="s">
        <v>55</v>
      </c>
      <c r="C42" s="245">
        <v>82</v>
      </c>
      <c r="D42" s="246">
        <v>102</v>
      </c>
      <c r="E42" s="247">
        <v>4881</v>
      </c>
      <c r="F42" s="98">
        <f t="shared" si="5"/>
        <v>5065</v>
      </c>
      <c r="G42" s="256">
        <v>37</v>
      </c>
      <c r="H42" s="246">
        <v>49</v>
      </c>
      <c r="I42" s="245">
        <v>6110</v>
      </c>
      <c r="J42" s="98">
        <f t="shared" si="6"/>
        <v>6196</v>
      </c>
      <c r="K42" s="256">
        <v>49</v>
      </c>
      <c r="L42" s="246">
        <v>74</v>
      </c>
      <c r="M42" s="245">
        <v>5300</v>
      </c>
      <c r="N42" s="98">
        <f t="shared" si="7"/>
        <v>5423</v>
      </c>
      <c r="O42" s="256">
        <v>28</v>
      </c>
      <c r="P42" s="246">
        <v>20</v>
      </c>
      <c r="Q42" s="246">
        <v>1284</v>
      </c>
      <c r="R42" s="98">
        <f t="shared" si="8"/>
        <v>1332</v>
      </c>
      <c r="S42" s="265">
        <v>288</v>
      </c>
      <c r="T42" s="99">
        <f t="shared" si="9"/>
        <v>18304</v>
      </c>
      <c r="U42" s="229"/>
      <c r="V42" s="112" t="s">
        <v>55</v>
      </c>
      <c r="W42" s="101">
        <v>41</v>
      </c>
      <c r="X42" s="102">
        <v>0</v>
      </c>
      <c r="Y42" s="102">
        <v>0</v>
      </c>
      <c r="Z42" s="103">
        <v>1</v>
      </c>
      <c r="AA42" s="101">
        <v>6</v>
      </c>
      <c r="AB42" s="104">
        <v>0</v>
      </c>
      <c r="AC42" s="104">
        <v>0</v>
      </c>
      <c r="AD42" s="103">
        <v>0</v>
      </c>
      <c r="AE42" s="101">
        <v>25</v>
      </c>
      <c r="AF42" s="104">
        <v>0</v>
      </c>
      <c r="AG42" s="104">
        <v>0</v>
      </c>
      <c r="AH42" s="103">
        <v>3</v>
      </c>
      <c r="AI42" s="101">
        <v>3</v>
      </c>
      <c r="AJ42" s="270">
        <v>0</v>
      </c>
      <c r="AK42" s="270">
        <v>0</v>
      </c>
      <c r="AL42" s="271">
        <v>0</v>
      </c>
      <c r="AM42" s="105">
        <v>20</v>
      </c>
      <c r="AN42" s="102">
        <v>0</v>
      </c>
      <c r="AO42" s="102">
        <v>0</v>
      </c>
      <c r="AP42" s="104">
        <v>1</v>
      </c>
      <c r="AQ42" s="105">
        <v>5</v>
      </c>
      <c r="AR42" s="102">
        <v>0</v>
      </c>
      <c r="AS42" s="102">
        <v>0</v>
      </c>
      <c r="AT42" s="104">
        <v>0</v>
      </c>
      <c r="AU42" s="105">
        <v>2</v>
      </c>
      <c r="AV42" s="270">
        <v>0</v>
      </c>
      <c r="AW42" s="270">
        <v>0</v>
      </c>
      <c r="AX42" s="271">
        <v>0</v>
      </c>
      <c r="AY42" s="105">
        <v>1</v>
      </c>
      <c r="AZ42" s="102">
        <v>0</v>
      </c>
      <c r="BA42" s="102">
        <v>0</v>
      </c>
      <c r="BB42" s="102">
        <v>0</v>
      </c>
      <c r="BC42" s="106">
        <f t="shared" si="10"/>
        <v>88</v>
      </c>
      <c r="BD42" s="107">
        <f t="shared" si="11"/>
        <v>0</v>
      </c>
      <c r="BE42" s="107">
        <f t="shared" si="11"/>
        <v>0</v>
      </c>
      <c r="BF42" s="107">
        <f t="shared" si="11"/>
        <v>5</v>
      </c>
      <c r="BG42" s="90"/>
      <c r="BH42" s="108">
        <f t="shared" si="12"/>
        <v>15</v>
      </c>
      <c r="BI42" s="109">
        <f t="shared" si="13"/>
        <v>0</v>
      </c>
      <c r="BJ42" s="109">
        <f t="shared" si="13"/>
        <v>0</v>
      </c>
      <c r="BK42" s="110">
        <f t="shared" si="13"/>
        <v>0</v>
      </c>
      <c r="BL42" s="228"/>
      <c r="BM42" s="114" t="s">
        <v>55</v>
      </c>
      <c r="BN42" s="256">
        <v>40</v>
      </c>
      <c r="BO42" s="246">
        <v>11</v>
      </c>
      <c r="BP42" s="246">
        <v>8</v>
      </c>
      <c r="BQ42" s="247">
        <v>7</v>
      </c>
      <c r="BR42" s="111">
        <f t="shared" si="14"/>
        <v>66</v>
      </c>
      <c r="BT42" s="392" t="s">
        <v>55</v>
      </c>
      <c r="BU42" s="388">
        <v>143</v>
      </c>
      <c r="BV42" s="389">
        <v>226</v>
      </c>
      <c r="BW42" s="389">
        <v>175</v>
      </c>
      <c r="BX42" s="390">
        <v>19</v>
      </c>
      <c r="BY42" s="391">
        <f t="shared" si="4"/>
        <v>563</v>
      </c>
    </row>
    <row r="43" spans="2:77" ht="18">
      <c r="B43" s="113" t="s">
        <v>56</v>
      </c>
      <c r="C43" s="245">
        <v>123</v>
      </c>
      <c r="D43" s="246">
        <v>304</v>
      </c>
      <c r="E43" s="247">
        <v>17459</v>
      </c>
      <c r="F43" s="98">
        <f t="shared" si="5"/>
        <v>17886</v>
      </c>
      <c r="G43" s="256">
        <v>97</v>
      </c>
      <c r="H43" s="246">
        <v>96</v>
      </c>
      <c r="I43" s="245">
        <v>24547</v>
      </c>
      <c r="J43" s="98">
        <f t="shared" si="6"/>
        <v>24740</v>
      </c>
      <c r="K43" s="256">
        <v>61</v>
      </c>
      <c r="L43" s="246">
        <v>151</v>
      </c>
      <c r="M43" s="245">
        <v>26717</v>
      </c>
      <c r="N43" s="98">
        <f t="shared" si="7"/>
        <v>26929</v>
      </c>
      <c r="O43" s="256">
        <v>233</v>
      </c>
      <c r="P43" s="246">
        <v>82</v>
      </c>
      <c r="Q43" s="246">
        <v>5174</v>
      </c>
      <c r="R43" s="98">
        <f t="shared" si="8"/>
        <v>5489</v>
      </c>
      <c r="S43" s="265">
        <v>814</v>
      </c>
      <c r="T43" s="99">
        <f t="shared" si="9"/>
        <v>75858</v>
      </c>
      <c r="U43" s="229"/>
      <c r="V43" s="112" t="s">
        <v>56</v>
      </c>
      <c r="W43" s="101">
        <v>108</v>
      </c>
      <c r="X43" s="102">
        <v>14</v>
      </c>
      <c r="Y43" s="102">
        <v>6</v>
      </c>
      <c r="Z43" s="103">
        <v>6</v>
      </c>
      <c r="AA43" s="101">
        <v>29</v>
      </c>
      <c r="AB43" s="104">
        <v>2</v>
      </c>
      <c r="AC43" s="104">
        <v>2</v>
      </c>
      <c r="AD43" s="103">
        <v>0</v>
      </c>
      <c r="AE43" s="101">
        <v>33</v>
      </c>
      <c r="AF43" s="104">
        <v>1</v>
      </c>
      <c r="AG43" s="104">
        <v>0</v>
      </c>
      <c r="AH43" s="103">
        <v>9</v>
      </c>
      <c r="AI43" s="101">
        <v>9</v>
      </c>
      <c r="AJ43" s="270">
        <v>0</v>
      </c>
      <c r="AK43" s="270">
        <v>0</v>
      </c>
      <c r="AL43" s="271">
        <v>3</v>
      </c>
      <c r="AM43" s="105">
        <v>71</v>
      </c>
      <c r="AN43" s="102">
        <v>3</v>
      </c>
      <c r="AO43" s="102">
        <v>5</v>
      </c>
      <c r="AP43" s="104">
        <v>19</v>
      </c>
      <c r="AQ43" s="105">
        <v>24</v>
      </c>
      <c r="AR43" s="102">
        <v>0</v>
      </c>
      <c r="AS43" s="102">
        <v>1</v>
      </c>
      <c r="AT43" s="104">
        <v>6</v>
      </c>
      <c r="AU43" s="105">
        <v>12</v>
      </c>
      <c r="AV43" s="270">
        <v>0</v>
      </c>
      <c r="AW43" s="270">
        <v>2</v>
      </c>
      <c r="AX43" s="271">
        <v>0</v>
      </c>
      <c r="AY43" s="105">
        <v>5</v>
      </c>
      <c r="AZ43" s="102">
        <v>0</v>
      </c>
      <c r="BA43" s="102">
        <v>1</v>
      </c>
      <c r="BB43" s="102">
        <v>0</v>
      </c>
      <c r="BC43" s="106">
        <f t="shared" si="10"/>
        <v>224</v>
      </c>
      <c r="BD43" s="107">
        <f t="shared" si="11"/>
        <v>18</v>
      </c>
      <c r="BE43" s="107">
        <f t="shared" si="11"/>
        <v>13</v>
      </c>
      <c r="BF43" s="107">
        <f t="shared" si="11"/>
        <v>34</v>
      </c>
      <c r="BG43" s="90"/>
      <c r="BH43" s="108">
        <f t="shared" si="12"/>
        <v>67</v>
      </c>
      <c r="BI43" s="109">
        <f t="shared" si="13"/>
        <v>2</v>
      </c>
      <c r="BJ43" s="109">
        <f t="shared" si="13"/>
        <v>4</v>
      </c>
      <c r="BK43" s="110">
        <f t="shared" si="13"/>
        <v>9</v>
      </c>
      <c r="BL43" s="228"/>
      <c r="BM43" s="114" t="s">
        <v>56</v>
      </c>
      <c r="BN43" s="256">
        <v>107</v>
      </c>
      <c r="BO43" s="246">
        <v>30</v>
      </c>
      <c r="BP43" s="246">
        <v>47</v>
      </c>
      <c r="BQ43" s="247">
        <v>19</v>
      </c>
      <c r="BR43" s="111">
        <f t="shared" si="14"/>
        <v>203</v>
      </c>
      <c r="BT43" s="392" t="s">
        <v>56</v>
      </c>
      <c r="BU43" s="388">
        <v>366</v>
      </c>
      <c r="BV43" s="389">
        <v>350</v>
      </c>
      <c r="BW43" s="389">
        <v>404</v>
      </c>
      <c r="BX43" s="390">
        <v>90</v>
      </c>
      <c r="BY43" s="391">
        <f t="shared" si="4"/>
        <v>1210</v>
      </c>
    </row>
    <row r="44" spans="2:77" ht="18">
      <c r="B44" s="113" t="s">
        <v>57</v>
      </c>
      <c r="C44" s="245">
        <v>215</v>
      </c>
      <c r="D44" s="246">
        <v>162</v>
      </c>
      <c r="E44" s="247">
        <v>10814</v>
      </c>
      <c r="F44" s="98">
        <f t="shared" si="5"/>
        <v>11191</v>
      </c>
      <c r="G44" s="256">
        <v>73</v>
      </c>
      <c r="H44" s="246">
        <v>44</v>
      </c>
      <c r="I44" s="245">
        <v>9685</v>
      </c>
      <c r="J44" s="98">
        <f t="shared" si="6"/>
        <v>9802</v>
      </c>
      <c r="K44" s="256">
        <v>67</v>
      </c>
      <c r="L44" s="246">
        <v>78</v>
      </c>
      <c r="M44" s="245">
        <v>15727</v>
      </c>
      <c r="N44" s="98">
        <f t="shared" si="7"/>
        <v>15872</v>
      </c>
      <c r="O44" s="256">
        <v>135</v>
      </c>
      <c r="P44" s="246">
        <v>98</v>
      </c>
      <c r="Q44" s="246">
        <v>3583</v>
      </c>
      <c r="R44" s="98">
        <f t="shared" si="8"/>
        <v>3816</v>
      </c>
      <c r="S44" s="265">
        <v>38</v>
      </c>
      <c r="T44" s="99">
        <f t="shared" si="9"/>
        <v>40719</v>
      </c>
      <c r="U44" s="229"/>
      <c r="V44" s="112" t="s">
        <v>57</v>
      </c>
      <c r="W44" s="101">
        <v>104</v>
      </c>
      <c r="X44" s="102">
        <v>25</v>
      </c>
      <c r="Y44" s="102">
        <v>11</v>
      </c>
      <c r="Z44" s="103">
        <v>0</v>
      </c>
      <c r="AA44" s="101">
        <v>38</v>
      </c>
      <c r="AB44" s="104">
        <v>12</v>
      </c>
      <c r="AC44" s="104">
        <v>3</v>
      </c>
      <c r="AD44" s="103">
        <v>0</v>
      </c>
      <c r="AE44" s="101">
        <v>21</v>
      </c>
      <c r="AF44" s="104">
        <v>4</v>
      </c>
      <c r="AG44" s="104">
        <v>1</v>
      </c>
      <c r="AH44" s="103">
        <v>5</v>
      </c>
      <c r="AI44" s="101">
        <v>5</v>
      </c>
      <c r="AJ44" s="270">
        <v>2</v>
      </c>
      <c r="AK44" s="270">
        <v>1</v>
      </c>
      <c r="AL44" s="271">
        <v>1</v>
      </c>
      <c r="AM44" s="105">
        <v>42</v>
      </c>
      <c r="AN44" s="102">
        <v>9</v>
      </c>
      <c r="AO44" s="102">
        <v>4</v>
      </c>
      <c r="AP44" s="104">
        <v>4</v>
      </c>
      <c r="AQ44" s="105">
        <v>14</v>
      </c>
      <c r="AR44" s="102">
        <v>2</v>
      </c>
      <c r="AS44" s="102">
        <v>2</v>
      </c>
      <c r="AT44" s="104">
        <v>1</v>
      </c>
      <c r="AU44" s="105">
        <v>28</v>
      </c>
      <c r="AV44" s="270">
        <v>1</v>
      </c>
      <c r="AW44" s="270">
        <v>6</v>
      </c>
      <c r="AX44" s="271">
        <v>1</v>
      </c>
      <c r="AY44" s="105">
        <v>5</v>
      </c>
      <c r="AZ44" s="102">
        <v>0</v>
      </c>
      <c r="BA44" s="102">
        <v>0</v>
      </c>
      <c r="BB44" s="102">
        <v>1</v>
      </c>
      <c r="BC44" s="106">
        <f t="shared" si="10"/>
        <v>195</v>
      </c>
      <c r="BD44" s="107">
        <f t="shared" si="11"/>
        <v>39</v>
      </c>
      <c r="BE44" s="107">
        <f t="shared" si="11"/>
        <v>22</v>
      </c>
      <c r="BF44" s="107">
        <f t="shared" si="11"/>
        <v>10</v>
      </c>
      <c r="BG44" s="90"/>
      <c r="BH44" s="108">
        <f t="shared" si="12"/>
        <v>62</v>
      </c>
      <c r="BI44" s="109">
        <f t="shared" si="13"/>
        <v>16</v>
      </c>
      <c r="BJ44" s="109">
        <f t="shared" si="13"/>
        <v>6</v>
      </c>
      <c r="BK44" s="110">
        <f t="shared" si="13"/>
        <v>3</v>
      </c>
      <c r="BL44" s="228"/>
      <c r="BM44" s="114" t="s">
        <v>57</v>
      </c>
      <c r="BN44" s="256">
        <v>105</v>
      </c>
      <c r="BO44" s="246">
        <v>26</v>
      </c>
      <c r="BP44" s="246">
        <v>50</v>
      </c>
      <c r="BQ44" s="247">
        <v>17</v>
      </c>
      <c r="BR44" s="111">
        <f t="shared" si="14"/>
        <v>198</v>
      </c>
      <c r="BT44" s="392" t="s">
        <v>57</v>
      </c>
      <c r="BU44" s="388">
        <v>387</v>
      </c>
      <c r="BV44" s="389">
        <v>260</v>
      </c>
      <c r="BW44" s="389">
        <v>387</v>
      </c>
      <c r="BX44" s="390">
        <v>110</v>
      </c>
      <c r="BY44" s="391">
        <f t="shared" si="4"/>
        <v>1144</v>
      </c>
    </row>
    <row r="45" spans="2:77" ht="18">
      <c r="B45" s="113" t="s">
        <v>58</v>
      </c>
      <c r="C45" s="245">
        <v>71</v>
      </c>
      <c r="D45" s="246">
        <v>57</v>
      </c>
      <c r="E45" s="247">
        <v>4948</v>
      </c>
      <c r="F45" s="98">
        <f t="shared" si="5"/>
        <v>5076</v>
      </c>
      <c r="G45" s="256">
        <v>31</v>
      </c>
      <c r="H45" s="246">
        <v>41</v>
      </c>
      <c r="I45" s="245">
        <v>12223</v>
      </c>
      <c r="J45" s="98">
        <f t="shared" si="6"/>
        <v>12295</v>
      </c>
      <c r="K45" s="256">
        <v>49</v>
      </c>
      <c r="L45" s="246">
        <v>46</v>
      </c>
      <c r="M45" s="245">
        <v>10304</v>
      </c>
      <c r="N45" s="98">
        <f t="shared" si="7"/>
        <v>10399</v>
      </c>
      <c r="O45" s="256">
        <v>58</v>
      </c>
      <c r="P45" s="246">
        <v>16</v>
      </c>
      <c r="Q45" s="246">
        <v>1587</v>
      </c>
      <c r="R45" s="98">
        <f t="shared" si="8"/>
        <v>1661</v>
      </c>
      <c r="S45" s="265">
        <v>0</v>
      </c>
      <c r="T45" s="99">
        <f t="shared" si="9"/>
        <v>29431</v>
      </c>
      <c r="U45" s="229"/>
      <c r="V45" s="112" t="s">
        <v>58</v>
      </c>
      <c r="W45" s="101">
        <v>40</v>
      </c>
      <c r="X45" s="102">
        <v>8</v>
      </c>
      <c r="Y45" s="102">
        <v>5</v>
      </c>
      <c r="Z45" s="103">
        <v>0</v>
      </c>
      <c r="AA45" s="101">
        <v>8</v>
      </c>
      <c r="AB45" s="104">
        <v>4</v>
      </c>
      <c r="AC45" s="104">
        <v>0</v>
      </c>
      <c r="AD45" s="103">
        <v>0</v>
      </c>
      <c r="AE45" s="101">
        <v>31</v>
      </c>
      <c r="AF45" s="104">
        <v>7</v>
      </c>
      <c r="AG45" s="104">
        <v>2</v>
      </c>
      <c r="AH45" s="103">
        <v>3</v>
      </c>
      <c r="AI45" s="101">
        <v>3</v>
      </c>
      <c r="AJ45" s="270">
        <v>1</v>
      </c>
      <c r="AK45" s="270">
        <v>0</v>
      </c>
      <c r="AL45" s="271">
        <v>0</v>
      </c>
      <c r="AM45" s="105">
        <v>20</v>
      </c>
      <c r="AN45" s="102">
        <v>6</v>
      </c>
      <c r="AO45" s="102">
        <v>2</v>
      </c>
      <c r="AP45" s="104">
        <v>0</v>
      </c>
      <c r="AQ45" s="105">
        <v>6</v>
      </c>
      <c r="AR45" s="102">
        <v>3</v>
      </c>
      <c r="AS45" s="102">
        <v>1</v>
      </c>
      <c r="AT45" s="104">
        <v>0</v>
      </c>
      <c r="AU45" s="105">
        <v>9</v>
      </c>
      <c r="AV45" s="270">
        <v>4</v>
      </c>
      <c r="AW45" s="270">
        <v>2</v>
      </c>
      <c r="AX45" s="271">
        <v>0</v>
      </c>
      <c r="AY45" s="105">
        <v>3</v>
      </c>
      <c r="AZ45" s="102">
        <v>1</v>
      </c>
      <c r="BA45" s="102">
        <v>1</v>
      </c>
      <c r="BB45" s="103">
        <v>0</v>
      </c>
      <c r="BC45" s="106">
        <f t="shared" si="10"/>
        <v>100</v>
      </c>
      <c r="BD45" s="107">
        <f t="shared" si="11"/>
        <v>25</v>
      </c>
      <c r="BE45" s="107">
        <f t="shared" si="11"/>
        <v>11</v>
      </c>
      <c r="BF45" s="107">
        <f t="shared" si="11"/>
        <v>3</v>
      </c>
      <c r="BG45" s="90"/>
      <c r="BH45" s="108">
        <f t="shared" si="12"/>
        <v>20</v>
      </c>
      <c r="BI45" s="109">
        <f t="shared" si="13"/>
        <v>9</v>
      </c>
      <c r="BJ45" s="109">
        <f t="shared" si="13"/>
        <v>2</v>
      </c>
      <c r="BK45" s="110">
        <f t="shared" si="13"/>
        <v>0</v>
      </c>
      <c r="BL45" s="228"/>
      <c r="BM45" s="114" t="s">
        <v>58</v>
      </c>
      <c r="BN45" s="256">
        <v>26</v>
      </c>
      <c r="BO45" s="246">
        <v>11</v>
      </c>
      <c r="BP45" s="246">
        <v>13</v>
      </c>
      <c r="BQ45" s="276">
        <v>2</v>
      </c>
      <c r="BR45" s="111">
        <f t="shared" si="14"/>
        <v>52</v>
      </c>
      <c r="BT45" s="392" t="s">
        <v>58</v>
      </c>
      <c r="BU45" s="388">
        <v>106</v>
      </c>
      <c r="BV45" s="389">
        <v>251</v>
      </c>
      <c r="BW45" s="389">
        <v>166</v>
      </c>
      <c r="BX45" s="390">
        <v>38</v>
      </c>
      <c r="BY45" s="391">
        <f t="shared" si="4"/>
        <v>561</v>
      </c>
    </row>
    <row r="46" spans="2:77" ht="18">
      <c r="B46" s="113" t="s">
        <v>59</v>
      </c>
      <c r="C46" s="245">
        <v>433</v>
      </c>
      <c r="D46" s="246">
        <v>180</v>
      </c>
      <c r="E46" s="247">
        <v>11676</v>
      </c>
      <c r="F46" s="98">
        <f t="shared" si="5"/>
        <v>12289</v>
      </c>
      <c r="G46" s="256">
        <v>30</v>
      </c>
      <c r="H46" s="246">
        <v>48</v>
      </c>
      <c r="I46" s="245">
        <v>11709</v>
      </c>
      <c r="J46" s="98">
        <f t="shared" si="6"/>
        <v>11787</v>
      </c>
      <c r="K46" s="256">
        <v>185</v>
      </c>
      <c r="L46" s="246">
        <v>85</v>
      </c>
      <c r="M46" s="245">
        <v>13152</v>
      </c>
      <c r="N46" s="98">
        <f t="shared" si="7"/>
        <v>13422</v>
      </c>
      <c r="O46" s="256">
        <v>341</v>
      </c>
      <c r="P46" s="246">
        <v>62</v>
      </c>
      <c r="Q46" s="246">
        <v>3143</v>
      </c>
      <c r="R46" s="98">
        <f t="shared" si="8"/>
        <v>3546</v>
      </c>
      <c r="S46" s="265">
        <v>810</v>
      </c>
      <c r="T46" s="99">
        <f t="shared" si="9"/>
        <v>41854</v>
      </c>
      <c r="U46" s="229"/>
      <c r="V46" s="112" t="s">
        <v>59</v>
      </c>
      <c r="W46" s="101">
        <v>79</v>
      </c>
      <c r="X46" s="102">
        <v>13</v>
      </c>
      <c r="Y46" s="102">
        <v>18</v>
      </c>
      <c r="Z46" s="103">
        <v>1</v>
      </c>
      <c r="AA46" s="101">
        <v>20</v>
      </c>
      <c r="AB46" s="104">
        <v>3</v>
      </c>
      <c r="AC46" s="104">
        <v>3</v>
      </c>
      <c r="AD46" s="103">
        <v>1</v>
      </c>
      <c r="AE46" s="101">
        <v>30</v>
      </c>
      <c r="AF46" s="104">
        <v>1</v>
      </c>
      <c r="AG46" s="104">
        <v>0</v>
      </c>
      <c r="AH46" s="103">
        <v>17</v>
      </c>
      <c r="AI46" s="101">
        <v>10</v>
      </c>
      <c r="AJ46" s="270">
        <v>0</v>
      </c>
      <c r="AK46" s="270">
        <v>0</v>
      </c>
      <c r="AL46" s="271">
        <v>6</v>
      </c>
      <c r="AM46" s="105">
        <v>45</v>
      </c>
      <c r="AN46" s="102">
        <v>2</v>
      </c>
      <c r="AO46" s="102">
        <v>8</v>
      </c>
      <c r="AP46" s="104">
        <v>12</v>
      </c>
      <c r="AQ46" s="105">
        <v>16</v>
      </c>
      <c r="AR46" s="102">
        <v>0</v>
      </c>
      <c r="AS46" s="102">
        <v>3</v>
      </c>
      <c r="AT46" s="104">
        <v>4</v>
      </c>
      <c r="AU46" s="105">
        <v>29</v>
      </c>
      <c r="AV46" s="270">
        <v>4</v>
      </c>
      <c r="AW46" s="270">
        <v>2</v>
      </c>
      <c r="AX46" s="271">
        <v>0</v>
      </c>
      <c r="AY46" s="105">
        <v>13</v>
      </c>
      <c r="AZ46" s="102">
        <v>1</v>
      </c>
      <c r="BA46" s="102">
        <v>2</v>
      </c>
      <c r="BB46" s="102">
        <v>0</v>
      </c>
      <c r="BC46" s="106">
        <f t="shared" si="10"/>
        <v>183</v>
      </c>
      <c r="BD46" s="107">
        <f t="shared" si="11"/>
        <v>20</v>
      </c>
      <c r="BE46" s="107">
        <f t="shared" si="11"/>
        <v>28</v>
      </c>
      <c r="BF46" s="107">
        <f t="shared" si="11"/>
        <v>30</v>
      </c>
      <c r="BG46" s="90"/>
      <c r="BH46" s="108">
        <f t="shared" si="12"/>
        <v>59</v>
      </c>
      <c r="BI46" s="109">
        <f t="shared" si="13"/>
        <v>4</v>
      </c>
      <c r="BJ46" s="109">
        <f t="shared" si="13"/>
        <v>8</v>
      </c>
      <c r="BK46" s="110">
        <f t="shared" si="13"/>
        <v>11</v>
      </c>
      <c r="BL46" s="228"/>
      <c r="BM46" s="114" t="s">
        <v>59</v>
      </c>
      <c r="BN46" s="256">
        <v>61</v>
      </c>
      <c r="BO46" s="246">
        <v>26</v>
      </c>
      <c r="BP46" s="246">
        <v>28</v>
      </c>
      <c r="BQ46" s="276">
        <v>19</v>
      </c>
      <c r="BR46" s="111">
        <f t="shared" si="14"/>
        <v>134</v>
      </c>
      <c r="BT46" s="392" t="s">
        <v>59</v>
      </c>
      <c r="BU46" s="388">
        <v>236</v>
      </c>
      <c r="BV46" s="389">
        <v>242</v>
      </c>
      <c r="BW46" s="389">
        <v>220</v>
      </c>
      <c r="BX46" s="390">
        <v>77</v>
      </c>
      <c r="BY46" s="391">
        <f t="shared" si="4"/>
        <v>775</v>
      </c>
    </row>
    <row r="47" spans="2:77" ht="18">
      <c r="B47" s="113" t="s">
        <v>60</v>
      </c>
      <c r="C47" s="245">
        <v>113</v>
      </c>
      <c r="D47" s="246">
        <v>60</v>
      </c>
      <c r="E47" s="247">
        <v>2900</v>
      </c>
      <c r="F47" s="98">
        <f t="shared" si="5"/>
        <v>3073</v>
      </c>
      <c r="G47" s="256">
        <v>55</v>
      </c>
      <c r="H47" s="246">
        <v>34</v>
      </c>
      <c r="I47" s="245">
        <v>7089</v>
      </c>
      <c r="J47" s="98">
        <f t="shared" si="6"/>
        <v>7178</v>
      </c>
      <c r="K47" s="256">
        <v>114</v>
      </c>
      <c r="L47" s="246">
        <v>79</v>
      </c>
      <c r="M47" s="245">
        <v>9884</v>
      </c>
      <c r="N47" s="98">
        <f t="shared" si="7"/>
        <v>10077</v>
      </c>
      <c r="O47" s="256">
        <v>100</v>
      </c>
      <c r="P47" s="246">
        <v>43</v>
      </c>
      <c r="Q47" s="246">
        <v>1370</v>
      </c>
      <c r="R47" s="98">
        <f t="shared" si="8"/>
        <v>1513</v>
      </c>
      <c r="S47" s="265">
        <v>34</v>
      </c>
      <c r="T47" s="99">
        <f t="shared" si="9"/>
        <v>21875</v>
      </c>
      <c r="U47" s="229"/>
      <c r="V47" s="112" t="s">
        <v>60</v>
      </c>
      <c r="W47" s="101">
        <v>17</v>
      </c>
      <c r="X47" s="102">
        <v>1</v>
      </c>
      <c r="Y47" s="102">
        <v>1</v>
      </c>
      <c r="Z47" s="103">
        <v>0</v>
      </c>
      <c r="AA47" s="101">
        <v>5</v>
      </c>
      <c r="AB47" s="104">
        <v>1</v>
      </c>
      <c r="AC47" s="104">
        <v>1</v>
      </c>
      <c r="AD47" s="103">
        <v>0</v>
      </c>
      <c r="AE47" s="101">
        <v>13</v>
      </c>
      <c r="AF47" s="104">
        <v>1</v>
      </c>
      <c r="AG47" s="104">
        <v>0</v>
      </c>
      <c r="AH47" s="103">
        <v>4</v>
      </c>
      <c r="AI47" s="101">
        <v>3</v>
      </c>
      <c r="AJ47" s="270">
        <v>0</v>
      </c>
      <c r="AK47" s="270">
        <v>0</v>
      </c>
      <c r="AL47" s="271">
        <v>0</v>
      </c>
      <c r="AM47" s="105">
        <v>19</v>
      </c>
      <c r="AN47" s="102">
        <v>0</v>
      </c>
      <c r="AO47" s="102">
        <v>0</v>
      </c>
      <c r="AP47" s="104">
        <v>2</v>
      </c>
      <c r="AQ47" s="105">
        <v>11</v>
      </c>
      <c r="AR47" s="102">
        <v>0</v>
      </c>
      <c r="AS47" s="102">
        <v>0</v>
      </c>
      <c r="AT47" s="104">
        <v>3</v>
      </c>
      <c r="AU47" s="105">
        <v>10</v>
      </c>
      <c r="AV47" s="270">
        <v>1</v>
      </c>
      <c r="AW47" s="270">
        <v>0</v>
      </c>
      <c r="AX47" s="271">
        <v>0</v>
      </c>
      <c r="AY47" s="105">
        <v>3</v>
      </c>
      <c r="AZ47" s="102">
        <v>1</v>
      </c>
      <c r="BA47" s="102">
        <v>0</v>
      </c>
      <c r="BB47" s="102">
        <v>0</v>
      </c>
      <c r="BC47" s="106">
        <f t="shared" si="10"/>
        <v>59</v>
      </c>
      <c r="BD47" s="107">
        <f t="shared" si="11"/>
        <v>3</v>
      </c>
      <c r="BE47" s="107">
        <f t="shared" si="11"/>
        <v>1</v>
      </c>
      <c r="BF47" s="107">
        <f t="shared" si="11"/>
        <v>6</v>
      </c>
      <c r="BG47" s="90"/>
      <c r="BH47" s="108">
        <f t="shared" si="12"/>
        <v>22</v>
      </c>
      <c r="BI47" s="109">
        <f t="shared" si="13"/>
        <v>2</v>
      </c>
      <c r="BJ47" s="109">
        <f t="shared" si="13"/>
        <v>1</v>
      </c>
      <c r="BK47" s="110">
        <f t="shared" si="13"/>
        <v>3</v>
      </c>
      <c r="BL47" s="228"/>
      <c r="BM47" s="114" t="s">
        <v>60</v>
      </c>
      <c r="BN47" s="256">
        <v>17</v>
      </c>
      <c r="BO47" s="246">
        <v>8</v>
      </c>
      <c r="BP47" s="246">
        <v>13</v>
      </c>
      <c r="BQ47" s="276">
        <v>5</v>
      </c>
      <c r="BR47" s="111">
        <f t="shared" si="14"/>
        <v>43</v>
      </c>
      <c r="BT47" s="392" t="s">
        <v>60</v>
      </c>
      <c r="BU47" s="388">
        <v>60</v>
      </c>
      <c r="BV47" s="389">
        <v>120</v>
      </c>
      <c r="BW47" s="389">
        <v>178</v>
      </c>
      <c r="BX47" s="390">
        <v>43</v>
      </c>
      <c r="BY47" s="391">
        <f t="shared" si="4"/>
        <v>401</v>
      </c>
    </row>
    <row r="48" spans="2:77" ht="18">
      <c r="B48" s="113" t="s">
        <v>61</v>
      </c>
      <c r="C48" s="245">
        <v>64</v>
      </c>
      <c r="D48" s="246">
        <v>252</v>
      </c>
      <c r="E48" s="247">
        <v>9129</v>
      </c>
      <c r="F48" s="98">
        <f t="shared" si="5"/>
        <v>9445</v>
      </c>
      <c r="G48" s="256">
        <v>8</v>
      </c>
      <c r="H48" s="246">
        <v>45</v>
      </c>
      <c r="I48" s="245">
        <v>10679</v>
      </c>
      <c r="J48" s="98">
        <f t="shared" si="6"/>
        <v>10732</v>
      </c>
      <c r="K48" s="256">
        <v>31</v>
      </c>
      <c r="L48" s="246">
        <v>104</v>
      </c>
      <c r="M48" s="245">
        <v>11703</v>
      </c>
      <c r="N48" s="98">
        <f t="shared" si="7"/>
        <v>11838</v>
      </c>
      <c r="O48" s="256">
        <v>32</v>
      </c>
      <c r="P48" s="246">
        <v>173</v>
      </c>
      <c r="Q48" s="246">
        <v>2470</v>
      </c>
      <c r="R48" s="98">
        <f t="shared" si="8"/>
        <v>2675</v>
      </c>
      <c r="S48" s="265">
        <v>39</v>
      </c>
      <c r="T48" s="99">
        <f t="shared" si="9"/>
        <v>34729</v>
      </c>
      <c r="U48" s="229"/>
      <c r="V48" s="112" t="s">
        <v>61</v>
      </c>
      <c r="W48" s="101">
        <v>70</v>
      </c>
      <c r="X48" s="102">
        <v>11</v>
      </c>
      <c r="Y48" s="102">
        <v>5</v>
      </c>
      <c r="Z48" s="103">
        <v>4</v>
      </c>
      <c r="AA48" s="101">
        <v>31</v>
      </c>
      <c r="AB48" s="104">
        <v>4</v>
      </c>
      <c r="AC48" s="104">
        <v>1</v>
      </c>
      <c r="AD48" s="103">
        <v>2</v>
      </c>
      <c r="AE48" s="101">
        <v>12</v>
      </c>
      <c r="AF48" s="104">
        <v>0</v>
      </c>
      <c r="AG48" s="104">
        <v>0</v>
      </c>
      <c r="AH48" s="103">
        <v>3</v>
      </c>
      <c r="AI48" s="101">
        <v>0</v>
      </c>
      <c r="AJ48" s="270">
        <v>0</v>
      </c>
      <c r="AK48" s="270">
        <v>0</v>
      </c>
      <c r="AL48" s="271">
        <v>0</v>
      </c>
      <c r="AM48" s="105">
        <v>21</v>
      </c>
      <c r="AN48" s="102">
        <v>2</v>
      </c>
      <c r="AO48" s="102">
        <v>3</v>
      </c>
      <c r="AP48" s="104">
        <v>1</v>
      </c>
      <c r="AQ48" s="105">
        <v>11</v>
      </c>
      <c r="AR48" s="102">
        <v>1</v>
      </c>
      <c r="AS48" s="102">
        <v>1</v>
      </c>
      <c r="AT48" s="104">
        <v>1</v>
      </c>
      <c r="AU48" s="105">
        <v>10</v>
      </c>
      <c r="AV48" s="270">
        <v>1</v>
      </c>
      <c r="AW48" s="270">
        <v>3</v>
      </c>
      <c r="AX48" s="271">
        <v>0</v>
      </c>
      <c r="AY48" s="105">
        <v>2</v>
      </c>
      <c r="AZ48" s="102">
        <v>0</v>
      </c>
      <c r="BA48" s="102">
        <v>0</v>
      </c>
      <c r="BB48" s="102">
        <v>0</v>
      </c>
      <c r="BC48" s="106">
        <f t="shared" si="10"/>
        <v>113</v>
      </c>
      <c r="BD48" s="107">
        <f t="shared" si="11"/>
        <v>14</v>
      </c>
      <c r="BE48" s="107">
        <f t="shared" si="11"/>
        <v>11</v>
      </c>
      <c r="BF48" s="107">
        <f t="shared" si="11"/>
        <v>8</v>
      </c>
      <c r="BG48" s="90"/>
      <c r="BH48" s="108">
        <f t="shared" si="12"/>
        <v>44</v>
      </c>
      <c r="BI48" s="109">
        <f t="shared" si="13"/>
        <v>5</v>
      </c>
      <c r="BJ48" s="109">
        <f t="shared" si="13"/>
        <v>2</v>
      </c>
      <c r="BK48" s="110">
        <f t="shared" si="13"/>
        <v>3</v>
      </c>
      <c r="BL48" s="228"/>
      <c r="BM48" s="114" t="s">
        <v>61</v>
      </c>
      <c r="BN48" s="256">
        <v>60</v>
      </c>
      <c r="BO48" s="246">
        <v>15</v>
      </c>
      <c r="BP48" s="246">
        <v>31</v>
      </c>
      <c r="BQ48" s="276">
        <v>8</v>
      </c>
      <c r="BR48" s="111">
        <f t="shared" si="14"/>
        <v>114</v>
      </c>
      <c r="BT48" s="392" t="s">
        <v>61</v>
      </c>
      <c r="BU48" s="388">
        <v>234</v>
      </c>
      <c r="BV48" s="389">
        <v>234</v>
      </c>
      <c r="BW48" s="389">
        <v>218</v>
      </c>
      <c r="BX48" s="390">
        <v>46</v>
      </c>
      <c r="BY48" s="391">
        <f t="shared" si="4"/>
        <v>732</v>
      </c>
    </row>
    <row r="49" spans="2:77" ht="18">
      <c r="B49" s="113" t="s">
        <v>62</v>
      </c>
      <c r="C49" s="245">
        <v>1097</v>
      </c>
      <c r="D49" s="246">
        <v>826</v>
      </c>
      <c r="E49" s="247">
        <v>15194</v>
      </c>
      <c r="F49" s="98">
        <f t="shared" si="5"/>
        <v>17117</v>
      </c>
      <c r="G49" s="256">
        <v>309</v>
      </c>
      <c r="H49" s="246">
        <v>232</v>
      </c>
      <c r="I49" s="245">
        <v>8411</v>
      </c>
      <c r="J49" s="98">
        <f t="shared" si="6"/>
        <v>8952</v>
      </c>
      <c r="K49" s="256">
        <v>600</v>
      </c>
      <c r="L49" s="246">
        <v>411</v>
      </c>
      <c r="M49" s="245">
        <v>18327</v>
      </c>
      <c r="N49" s="98">
        <f t="shared" si="7"/>
        <v>19338</v>
      </c>
      <c r="O49" s="256">
        <v>84</v>
      </c>
      <c r="P49" s="246">
        <v>99</v>
      </c>
      <c r="Q49" s="246">
        <v>1229</v>
      </c>
      <c r="R49" s="98">
        <f t="shared" si="8"/>
        <v>1412</v>
      </c>
      <c r="S49" s="265">
        <v>2</v>
      </c>
      <c r="T49" s="99">
        <f t="shared" si="9"/>
        <v>46821</v>
      </c>
      <c r="U49" s="229"/>
      <c r="V49" s="112" t="s">
        <v>62</v>
      </c>
      <c r="W49" s="101">
        <v>206</v>
      </c>
      <c r="X49" s="102">
        <v>42</v>
      </c>
      <c r="Y49" s="102">
        <v>16</v>
      </c>
      <c r="Z49" s="103">
        <v>5</v>
      </c>
      <c r="AA49" s="101">
        <v>81</v>
      </c>
      <c r="AB49" s="104">
        <v>13</v>
      </c>
      <c r="AC49" s="104">
        <v>5</v>
      </c>
      <c r="AD49" s="103">
        <v>2</v>
      </c>
      <c r="AE49" s="101">
        <v>48</v>
      </c>
      <c r="AF49" s="104">
        <v>4</v>
      </c>
      <c r="AG49" s="104">
        <v>4</v>
      </c>
      <c r="AH49" s="103">
        <v>13</v>
      </c>
      <c r="AI49" s="101">
        <v>19</v>
      </c>
      <c r="AJ49" s="270">
        <v>1</v>
      </c>
      <c r="AK49" s="270">
        <v>1</v>
      </c>
      <c r="AL49" s="271">
        <v>3</v>
      </c>
      <c r="AM49" s="105">
        <v>100</v>
      </c>
      <c r="AN49" s="102">
        <v>5</v>
      </c>
      <c r="AO49" s="102">
        <v>10</v>
      </c>
      <c r="AP49" s="104">
        <v>28</v>
      </c>
      <c r="AQ49" s="105">
        <v>51</v>
      </c>
      <c r="AR49" s="102">
        <v>2</v>
      </c>
      <c r="AS49" s="102">
        <v>4</v>
      </c>
      <c r="AT49" s="104">
        <v>18</v>
      </c>
      <c r="AU49" s="105">
        <v>7</v>
      </c>
      <c r="AV49" s="270">
        <v>0</v>
      </c>
      <c r="AW49" s="270">
        <v>0</v>
      </c>
      <c r="AX49" s="271">
        <v>0</v>
      </c>
      <c r="AY49" s="105">
        <v>1</v>
      </c>
      <c r="AZ49" s="102">
        <v>0</v>
      </c>
      <c r="BA49" s="102">
        <v>0</v>
      </c>
      <c r="BB49" s="102">
        <v>0</v>
      </c>
      <c r="BC49" s="106">
        <f t="shared" si="10"/>
        <v>361</v>
      </c>
      <c r="BD49" s="107">
        <f t="shared" si="11"/>
        <v>51</v>
      </c>
      <c r="BE49" s="107">
        <f t="shared" si="11"/>
        <v>30</v>
      </c>
      <c r="BF49" s="107">
        <f t="shared" si="11"/>
        <v>46</v>
      </c>
      <c r="BG49" s="90"/>
      <c r="BH49" s="108">
        <f t="shared" si="12"/>
        <v>152</v>
      </c>
      <c r="BI49" s="109">
        <f t="shared" si="13"/>
        <v>16</v>
      </c>
      <c r="BJ49" s="109">
        <f t="shared" si="13"/>
        <v>10</v>
      </c>
      <c r="BK49" s="110">
        <f t="shared" si="13"/>
        <v>23</v>
      </c>
      <c r="BL49" s="228"/>
      <c r="BM49" s="114" t="s">
        <v>62</v>
      </c>
      <c r="BN49" s="256">
        <v>206</v>
      </c>
      <c r="BO49" s="246">
        <v>30</v>
      </c>
      <c r="BP49" s="246">
        <v>77</v>
      </c>
      <c r="BQ49" s="276">
        <v>12</v>
      </c>
      <c r="BR49" s="111">
        <f t="shared" si="14"/>
        <v>325</v>
      </c>
      <c r="BT49" s="392" t="s">
        <v>62</v>
      </c>
      <c r="BU49" s="388">
        <v>590</v>
      </c>
      <c r="BV49" s="389">
        <v>283</v>
      </c>
      <c r="BW49" s="389">
        <v>499</v>
      </c>
      <c r="BX49" s="390">
        <v>50</v>
      </c>
      <c r="BY49" s="391">
        <f t="shared" si="4"/>
        <v>1422</v>
      </c>
    </row>
    <row r="50" spans="2:77" ht="18">
      <c r="B50" s="113" t="s">
        <v>63</v>
      </c>
      <c r="C50" s="245">
        <v>186</v>
      </c>
      <c r="D50" s="246">
        <v>133</v>
      </c>
      <c r="E50" s="247">
        <v>3484</v>
      </c>
      <c r="F50" s="98">
        <f t="shared" si="5"/>
        <v>3803</v>
      </c>
      <c r="G50" s="256">
        <v>64</v>
      </c>
      <c r="H50" s="246">
        <v>72</v>
      </c>
      <c r="I50" s="245">
        <v>4742</v>
      </c>
      <c r="J50" s="98">
        <f t="shared" si="6"/>
        <v>4878</v>
      </c>
      <c r="K50" s="256">
        <v>100</v>
      </c>
      <c r="L50" s="246">
        <v>92</v>
      </c>
      <c r="M50" s="245">
        <v>6810</v>
      </c>
      <c r="N50" s="98">
        <f t="shared" si="7"/>
        <v>7002</v>
      </c>
      <c r="O50" s="256">
        <v>60</v>
      </c>
      <c r="P50" s="246">
        <v>68</v>
      </c>
      <c r="Q50" s="246">
        <v>168</v>
      </c>
      <c r="R50" s="98">
        <f t="shared" si="8"/>
        <v>296</v>
      </c>
      <c r="S50" s="265">
        <v>0</v>
      </c>
      <c r="T50" s="99">
        <f t="shared" si="9"/>
        <v>15979</v>
      </c>
      <c r="U50" s="229"/>
      <c r="V50" s="112" t="s">
        <v>63</v>
      </c>
      <c r="W50" s="101">
        <v>56</v>
      </c>
      <c r="X50" s="102">
        <v>24</v>
      </c>
      <c r="Y50" s="102">
        <v>2</v>
      </c>
      <c r="Z50" s="103">
        <v>4</v>
      </c>
      <c r="AA50" s="101">
        <v>26</v>
      </c>
      <c r="AB50" s="104">
        <v>9</v>
      </c>
      <c r="AC50" s="104">
        <v>0</v>
      </c>
      <c r="AD50" s="103">
        <v>1</v>
      </c>
      <c r="AE50" s="101">
        <v>40</v>
      </c>
      <c r="AF50" s="104">
        <v>5</v>
      </c>
      <c r="AG50" s="104">
        <v>0</v>
      </c>
      <c r="AH50" s="103">
        <v>19</v>
      </c>
      <c r="AI50" s="101">
        <v>14</v>
      </c>
      <c r="AJ50" s="270">
        <v>2</v>
      </c>
      <c r="AK50" s="270">
        <v>0</v>
      </c>
      <c r="AL50" s="271">
        <v>6</v>
      </c>
      <c r="AM50" s="105">
        <v>36</v>
      </c>
      <c r="AN50" s="102">
        <v>1</v>
      </c>
      <c r="AO50" s="102">
        <v>2</v>
      </c>
      <c r="AP50" s="104">
        <v>10</v>
      </c>
      <c r="AQ50" s="105">
        <v>19</v>
      </c>
      <c r="AR50" s="102">
        <v>1</v>
      </c>
      <c r="AS50" s="102">
        <v>0</v>
      </c>
      <c r="AT50" s="104">
        <v>6</v>
      </c>
      <c r="AU50" s="105">
        <v>0</v>
      </c>
      <c r="AV50" s="270">
        <v>0</v>
      </c>
      <c r="AW50" s="270">
        <v>0</v>
      </c>
      <c r="AX50" s="271">
        <v>0</v>
      </c>
      <c r="AY50" s="105">
        <v>0</v>
      </c>
      <c r="AZ50" s="102">
        <v>0</v>
      </c>
      <c r="BA50" s="102">
        <v>0</v>
      </c>
      <c r="BB50" s="102">
        <v>0</v>
      </c>
      <c r="BC50" s="106">
        <f t="shared" si="10"/>
        <v>132</v>
      </c>
      <c r="BD50" s="107">
        <f t="shared" si="11"/>
        <v>30</v>
      </c>
      <c r="BE50" s="107">
        <f t="shared" si="11"/>
        <v>4</v>
      </c>
      <c r="BF50" s="107">
        <f t="shared" si="11"/>
        <v>33</v>
      </c>
      <c r="BG50" s="90"/>
      <c r="BH50" s="108">
        <f t="shared" si="12"/>
        <v>59</v>
      </c>
      <c r="BI50" s="109">
        <f t="shared" si="13"/>
        <v>12</v>
      </c>
      <c r="BJ50" s="109">
        <f t="shared" si="13"/>
        <v>0</v>
      </c>
      <c r="BK50" s="110">
        <f t="shared" si="13"/>
        <v>13</v>
      </c>
      <c r="BL50" s="228"/>
      <c r="BM50" s="114" t="s">
        <v>63</v>
      </c>
      <c r="BN50" s="256">
        <v>65</v>
      </c>
      <c r="BO50" s="246">
        <v>26</v>
      </c>
      <c r="BP50" s="246">
        <v>38</v>
      </c>
      <c r="BQ50" s="276">
        <v>0</v>
      </c>
      <c r="BR50" s="111">
        <f t="shared" si="14"/>
        <v>129</v>
      </c>
      <c r="BT50" s="392" t="s">
        <v>63</v>
      </c>
      <c r="BU50" s="388">
        <v>138</v>
      </c>
      <c r="BV50" s="389">
        <v>139</v>
      </c>
      <c r="BW50" s="389">
        <v>143</v>
      </c>
      <c r="BX50" s="390">
        <v>5</v>
      </c>
      <c r="BY50" s="391">
        <f t="shared" si="4"/>
        <v>425</v>
      </c>
    </row>
    <row r="51" spans="2:77" ht="18">
      <c r="B51" s="113" t="s">
        <v>64</v>
      </c>
      <c r="C51" s="245">
        <v>123</v>
      </c>
      <c r="D51" s="246">
        <v>168</v>
      </c>
      <c r="E51" s="247">
        <v>8991</v>
      </c>
      <c r="F51" s="98">
        <f t="shared" si="5"/>
        <v>9282</v>
      </c>
      <c r="G51" s="256">
        <v>71</v>
      </c>
      <c r="H51" s="246">
        <v>78</v>
      </c>
      <c r="I51" s="245">
        <v>12213</v>
      </c>
      <c r="J51" s="98">
        <f t="shared" si="6"/>
        <v>12362</v>
      </c>
      <c r="K51" s="256">
        <v>71</v>
      </c>
      <c r="L51" s="246">
        <v>108</v>
      </c>
      <c r="M51" s="245">
        <v>17252</v>
      </c>
      <c r="N51" s="98">
        <f t="shared" si="7"/>
        <v>17431</v>
      </c>
      <c r="O51" s="256">
        <v>66</v>
      </c>
      <c r="P51" s="246">
        <v>31</v>
      </c>
      <c r="Q51" s="246">
        <v>2025</v>
      </c>
      <c r="R51" s="98">
        <f t="shared" si="8"/>
        <v>2122</v>
      </c>
      <c r="S51" s="265">
        <v>115</v>
      </c>
      <c r="T51" s="99">
        <f t="shared" si="9"/>
        <v>41312</v>
      </c>
      <c r="U51" s="229"/>
      <c r="V51" s="112" t="s">
        <v>64</v>
      </c>
      <c r="W51" s="101">
        <v>85</v>
      </c>
      <c r="X51" s="102">
        <v>19</v>
      </c>
      <c r="Y51" s="102">
        <v>9</v>
      </c>
      <c r="Z51" s="103">
        <v>10</v>
      </c>
      <c r="AA51" s="101">
        <v>30</v>
      </c>
      <c r="AB51" s="104">
        <v>7</v>
      </c>
      <c r="AC51" s="104">
        <v>3</v>
      </c>
      <c r="AD51" s="103">
        <v>7</v>
      </c>
      <c r="AE51" s="101">
        <v>42</v>
      </c>
      <c r="AF51" s="104">
        <v>4</v>
      </c>
      <c r="AG51" s="104">
        <v>1</v>
      </c>
      <c r="AH51" s="103">
        <v>9</v>
      </c>
      <c r="AI51" s="101">
        <v>9</v>
      </c>
      <c r="AJ51" s="270">
        <v>1</v>
      </c>
      <c r="AK51" s="270">
        <v>0</v>
      </c>
      <c r="AL51" s="271">
        <v>1</v>
      </c>
      <c r="AM51" s="105">
        <v>58</v>
      </c>
      <c r="AN51" s="102">
        <v>3</v>
      </c>
      <c r="AO51" s="102">
        <v>9</v>
      </c>
      <c r="AP51" s="104">
        <v>13</v>
      </c>
      <c r="AQ51" s="105">
        <v>35</v>
      </c>
      <c r="AR51" s="102">
        <v>2</v>
      </c>
      <c r="AS51" s="102">
        <v>4</v>
      </c>
      <c r="AT51" s="104">
        <v>9</v>
      </c>
      <c r="AU51" s="105">
        <v>2</v>
      </c>
      <c r="AV51" s="270">
        <v>0</v>
      </c>
      <c r="AW51" s="270">
        <v>1</v>
      </c>
      <c r="AX51" s="271">
        <v>0</v>
      </c>
      <c r="AY51" s="105">
        <v>0</v>
      </c>
      <c r="AZ51" s="102">
        <v>0</v>
      </c>
      <c r="BA51" s="102">
        <v>0</v>
      </c>
      <c r="BB51" s="102">
        <v>0</v>
      </c>
      <c r="BC51" s="106">
        <f t="shared" si="10"/>
        <v>187</v>
      </c>
      <c r="BD51" s="107">
        <f t="shared" si="11"/>
        <v>26</v>
      </c>
      <c r="BE51" s="107">
        <f t="shared" si="11"/>
        <v>20</v>
      </c>
      <c r="BF51" s="107">
        <f t="shared" si="11"/>
        <v>32</v>
      </c>
      <c r="BG51" s="90"/>
      <c r="BH51" s="108">
        <f t="shared" si="12"/>
        <v>74</v>
      </c>
      <c r="BI51" s="109">
        <f t="shared" si="13"/>
        <v>10</v>
      </c>
      <c r="BJ51" s="109">
        <f t="shared" si="13"/>
        <v>7</v>
      </c>
      <c r="BK51" s="110">
        <f t="shared" si="13"/>
        <v>17</v>
      </c>
      <c r="BL51" s="228"/>
      <c r="BM51" s="114" t="s">
        <v>64</v>
      </c>
      <c r="BN51" s="256">
        <v>92</v>
      </c>
      <c r="BO51" s="246">
        <v>35</v>
      </c>
      <c r="BP51" s="246">
        <v>47</v>
      </c>
      <c r="BQ51" s="247">
        <v>7</v>
      </c>
      <c r="BR51" s="111">
        <f t="shared" si="14"/>
        <v>181</v>
      </c>
      <c r="BT51" s="392" t="s">
        <v>64</v>
      </c>
      <c r="BU51" s="388">
        <v>260</v>
      </c>
      <c r="BV51" s="389">
        <v>256</v>
      </c>
      <c r="BW51" s="389">
        <v>360</v>
      </c>
      <c r="BX51" s="390">
        <v>58</v>
      </c>
      <c r="BY51" s="391">
        <f t="shared" si="4"/>
        <v>934</v>
      </c>
    </row>
    <row r="52" spans="2:77" ht="18">
      <c r="B52" s="113" t="s">
        <v>65</v>
      </c>
      <c r="C52" s="245">
        <v>231</v>
      </c>
      <c r="D52" s="246">
        <v>267</v>
      </c>
      <c r="E52" s="247">
        <v>12514</v>
      </c>
      <c r="F52" s="98">
        <f t="shared" si="5"/>
        <v>13012</v>
      </c>
      <c r="G52" s="256">
        <v>45</v>
      </c>
      <c r="H52" s="246">
        <v>63</v>
      </c>
      <c r="I52" s="245">
        <v>15392</v>
      </c>
      <c r="J52" s="98">
        <f t="shared" si="6"/>
        <v>15500</v>
      </c>
      <c r="K52" s="256">
        <v>82</v>
      </c>
      <c r="L52" s="246">
        <v>112</v>
      </c>
      <c r="M52" s="246">
        <v>18314</v>
      </c>
      <c r="N52" s="98">
        <f t="shared" si="7"/>
        <v>18508</v>
      </c>
      <c r="O52" s="256">
        <v>115</v>
      </c>
      <c r="P52" s="246">
        <v>62</v>
      </c>
      <c r="Q52" s="246">
        <v>941</v>
      </c>
      <c r="R52" s="98">
        <f t="shared" si="8"/>
        <v>1118</v>
      </c>
      <c r="S52" s="265">
        <v>719</v>
      </c>
      <c r="T52" s="99">
        <f t="shared" si="9"/>
        <v>48857</v>
      </c>
      <c r="U52" s="229"/>
      <c r="V52" s="112" t="s">
        <v>65</v>
      </c>
      <c r="W52" s="101">
        <v>93</v>
      </c>
      <c r="X52" s="102">
        <v>1</v>
      </c>
      <c r="Y52" s="102">
        <v>1</v>
      </c>
      <c r="Z52" s="103">
        <v>0</v>
      </c>
      <c r="AA52" s="101">
        <v>29</v>
      </c>
      <c r="AB52" s="104">
        <v>1</v>
      </c>
      <c r="AC52" s="104">
        <v>0</v>
      </c>
      <c r="AD52" s="103">
        <v>0</v>
      </c>
      <c r="AE52" s="101">
        <v>29</v>
      </c>
      <c r="AF52" s="104">
        <v>0</v>
      </c>
      <c r="AG52" s="104">
        <v>0</v>
      </c>
      <c r="AH52" s="103">
        <v>0</v>
      </c>
      <c r="AI52" s="101">
        <v>13</v>
      </c>
      <c r="AJ52" s="270">
        <v>0</v>
      </c>
      <c r="AK52" s="270">
        <v>0</v>
      </c>
      <c r="AL52" s="271">
        <v>0</v>
      </c>
      <c r="AM52" s="105">
        <v>48</v>
      </c>
      <c r="AN52" s="102">
        <v>0</v>
      </c>
      <c r="AO52" s="102">
        <v>0</v>
      </c>
      <c r="AP52" s="104">
        <v>0</v>
      </c>
      <c r="AQ52" s="105">
        <v>22</v>
      </c>
      <c r="AR52" s="102">
        <v>0</v>
      </c>
      <c r="AS52" s="102">
        <v>0</v>
      </c>
      <c r="AT52" s="104">
        <v>0</v>
      </c>
      <c r="AU52" s="105">
        <v>0</v>
      </c>
      <c r="AV52" s="270">
        <v>0</v>
      </c>
      <c r="AW52" s="270">
        <v>0</v>
      </c>
      <c r="AX52" s="271">
        <v>0</v>
      </c>
      <c r="AY52" s="105">
        <v>0</v>
      </c>
      <c r="AZ52" s="102">
        <v>0</v>
      </c>
      <c r="BA52" s="102">
        <v>0</v>
      </c>
      <c r="BB52" s="102">
        <v>0</v>
      </c>
      <c r="BC52" s="106">
        <f t="shared" si="10"/>
        <v>170</v>
      </c>
      <c r="BD52" s="107">
        <f t="shared" si="11"/>
        <v>1</v>
      </c>
      <c r="BE52" s="107">
        <f t="shared" si="11"/>
        <v>1</v>
      </c>
      <c r="BF52" s="107">
        <f t="shared" si="11"/>
        <v>0</v>
      </c>
      <c r="BG52" s="90"/>
      <c r="BH52" s="108">
        <f t="shared" si="12"/>
        <v>64</v>
      </c>
      <c r="BI52" s="109">
        <f t="shared" si="13"/>
        <v>1</v>
      </c>
      <c r="BJ52" s="109">
        <f t="shared" si="13"/>
        <v>0</v>
      </c>
      <c r="BK52" s="110">
        <f t="shared" si="13"/>
        <v>0</v>
      </c>
      <c r="BL52" s="228"/>
      <c r="BM52" s="114" t="s">
        <v>65</v>
      </c>
      <c r="BN52" s="256">
        <v>84</v>
      </c>
      <c r="BO52" s="246">
        <v>31</v>
      </c>
      <c r="BP52" s="246">
        <v>35</v>
      </c>
      <c r="BQ52" s="247">
        <v>2</v>
      </c>
      <c r="BR52" s="111">
        <f t="shared" si="14"/>
        <v>152</v>
      </c>
      <c r="BT52" s="392" t="s">
        <v>65</v>
      </c>
      <c r="BU52" s="388">
        <v>252</v>
      </c>
      <c r="BV52" s="389">
        <v>260</v>
      </c>
      <c r="BW52" s="389">
        <v>265</v>
      </c>
      <c r="BX52" s="390">
        <v>11</v>
      </c>
      <c r="BY52" s="391">
        <f t="shared" si="4"/>
        <v>788</v>
      </c>
    </row>
    <row r="53" spans="2:77" ht="18">
      <c r="B53" s="113" t="s">
        <v>66</v>
      </c>
      <c r="C53" s="245">
        <v>229</v>
      </c>
      <c r="D53" s="246">
        <v>201</v>
      </c>
      <c r="E53" s="247">
        <v>7879</v>
      </c>
      <c r="F53" s="98">
        <f t="shared" si="5"/>
        <v>8309</v>
      </c>
      <c r="G53" s="256">
        <v>23</v>
      </c>
      <c r="H53" s="246">
        <v>23</v>
      </c>
      <c r="I53" s="245">
        <v>3606</v>
      </c>
      <c r="J53" s="98">
        <f t="shared" si="6"/>
        <v>3652</v>
      </c>
      <c r="K53" s="256">
        <v>47</v>
      </c>
      <c r="L53" s="246">
        <v>47</v>
      </c>
      <c r="M53" s="245">
        <v>5428</v>
      </c>
      <c r="N53" s="98">
        <f t="shared" si="7"/>
        <v>5522</v>
      </c>
      <c r="O53" s="256">
        <v>95</v>
      </c>
      <c r="P53" s="246">
        <v>32</v>
      </c>
      <c r="Q53" s="246">
        <v>2430</v>
      </c>
      <c r="R53" s="98">
        <f t="shared" si="8"/>
        <v>2557</v>
      </c>
      <c r="S53" s="265">
        <v>41</v>
      </c>
      <c r="T53" s="99">
        <f t="shared" si="9"/>
        <v>20081</v>
      </c>
      <c r="U53" s="229"/>
      <c r="V53" s="112" t="s">
        <v>66</v>
      </c>
      <c r="W53" s="101">
        <v>146</v>
      </c>
      <c r="X53" s="102">
        <v>24</v>
      </c>
      <c r="Y53" s="102">
        <v>3</v>
      </c>
      <c r="Z53" s="103">
        <v>0</v>
      </c>
      <c r="AA53" s="101">
        <v>30</v>
      </c>
      <c r="AB53" s="104">
        <v>13</v>
      </c>
      <c r="AC53" s="104">
        <v>0</v>
      </c>
      <c r="AD53" s="103">
        <v>0</v>
      </c>
      <c r="AE53" s="101">
        <v>18</v>
      </c>
      <c r="AF53" s="104">
        <v>3</v>
      </c>
      <c r="AG53" s="104">
        <v>0</v>
      </c>
      <c r="AH53" s="103">
        <v>2</v>
      </c>
      <c r="AI53" s="101">
        <v>6</v>
      </c>
      <c r="AJ53" s="270">
        <v>1</v>
      </c>
      <c r="AK53" s="270">
        <v>0</v>
      </c>
      <c r="AL53" s="271">
        <v>1</v>
      </c>
      <c r="AM53" s="105">
        <v>40</v>
      </c>
      <c r="AN53" s="102">
        <v>5</v>
      </c>
      <c r="AO53" s="102">
        <v>0</v>
      </c>
      <c r="AP53" s="104">
        <v>3</v>
      </c>
      <c r="AQ53" s="105">
        <v>17</v>
      </c>
      <c r="AR53" s="102">
        <v>1</v>
      </c>
      <c r="AS53" s="102">
        <v>0</v>
      </c>
      <c r="AT53" s="104">
        <v>1</v>
      </c>
      <c r="AU53" s="105">
        <v>33</v>
      </c>
      <c r="AV53" s="270">
        <v>2</v>
      </c>
      <c r="AW53" s="270">
        <v>3</v>
      </c>
      <c r="AX53" s="271">
        <v>1</v>
      </c>
      <c r="AY53" s="105">
        <v>8</v>
      </c>
      <c r="AZ53" s="102">
        <v>2</v>
      </c>
      <c r="BA53" s="102">
        <v>0</v>
      </c>
      <c r="BB53" s="102">
        <v>0</v>
      </c>
      <c r="BC53" s="106">
        <f t="shared" si="10"/>
        <v>237</v>
      </c>
      <c r="BD53" s="107">
        <f t="shared" si="11"/>
        <v>34</v>
      </c>
      <c r="BE53" s="107">
        <f t="shared" si="11"/>
        <v>6</v>
      </c>
      <c r="BF53" s="107">
        <f t="shared" si="11"/>
        <v>6</v>
      </c>
      <c r="BG53" s="90"/>
      <c r="BH53" s="108">
        <f t="shared" si="12"/>
        <v>61</v>
      </c>
      <c r="BI53" s="109">
        <f t="shared" si="13"/>
        <v>17</v>
      </c>
      <c r="BJ53" s="109">
        <f t="shared" si="13"/>
        <v>0</v>
      </c>
      <c r="BK53" s="110">
        <f t="shared" si="13"/>
        <v>2</v>
      </c>
      <c r="BL53" s="228"/>
      <c r="BM53" s="114" t="s">
        <v>66</v>
      </c>
      <c r="BN53" s="256">
        <v>152</v>
      </c>
      <c r="BO53" s="246">
        <v>22</v>
      </c>
      <c r="BP53" s="246">
        <v>28</v>
      </c>
      <c r="BQ53" s="247">
        <v>33</v>
      </c>
      <c r="BR53" s="111">
        <f t="shared" si="14"/>
        <v>235</v>
      </c>
      <c r="BT53" s="392" t="s">
        <v>66</v>
      </c>
      <c r="BU53" s="388">
        <v>525</v>
      </c>
      <c r="BV53" s="389">
        <v>190</v>
      </c>
      <c r="BW53" s="389">
        <v>220</v>
      </c>
      <c r="BX53" s="390">
        <v>135</v>
      </c>
      <c r="BY53" s="391">
        <f t="shared" si="4"/>
        <v>1070</v>
      </c>
    </row>
    <row r="54" spans="2:77" ht="18">
      <c r="B54" s="113" t="s">
        <v>67</v>
      </c>
      <c r="C54" s="245">
        <v>90</v>
      </c>
      <c r="D54" s="246">
        <v>110</v>
      </c>
      <c r="E54" s="247">
        <v>2184</v>
      </c>
      <c r="F54" s="98">
        <f t="shared" si="5"/>
        <v>2384</v>
      </c>
      <c r="G54" s="256">
        <v>213</v>
      </c>
      <c r="H54" s="246">
        <v>38</v>
      </c>
      <c r="I54" s="245">
        <v>5245</v>
      </c>
      <c r="J54" s="98">
        <f t="shared" si="6"/>
        <v>5496</v>
      </c>
      <c r="K54" s="256">
        <v>154</v>
      </c>
      <c r="L54" s="246">
        <v>82</v>
      </c>
      <c r="M54" s="245">
        <v>3868</v>
      </c>
      <c r="N54" s="98">
        <f t="shared" si="7"/>
        <v>4104</v>
      </c>
      <c r="O54" s="256">
        <v>59</v>
      </c>
      <c r="P54" s="246">
        <v>86</v>
      </c>
      <c r="Q54" s="246">
        <v>770</v>
      </c>
      <c r="R54" s="98">
        <f t="shared" si="8"/>
        <v>915</v>
      </c>
      <c r="S54" s="265">
        <v>31</v>
      </c>
      <c r="T54" s="99">
        <f t="shared" si="9"/>
        <v>12930</v>
      </c>
      <c r="U54" s="229"/>
      <c r="V54" s="112" t="s">
        <v>67</v>
      </c>
      <c r="W54" s="101">
        <v>0</v>
      </c>
      <c r="X54" s="102">
        <v>6</v>
      </c>
      <c r="Y54" s="102">
        <v>1</v>
      </c>
      <c r="Z54" s="103">
        <v>0</v>
      </c>
      <c r="AA54" s="101">
        <v>0</v>
      </c>
      <c r="AB54" s="104">
        <v>0</v>
      </c>
      <c r="AC54" s="104">
        <v>0</v>
      </c>
      <c r="AD54" s="103">
        <v>0</v>
      </c>
      <c r="AE54" s="101">
        <v>0</v>
      </c>
      <c r="AF54" s="104">
        <v>0</v>
      </c>
      <c r="AG54" s="104">
        <v>1</v>
      </c>
      <c r="AH54" s="103">
        <v>3</v>
      </c>
      <c r="AI54" s="101">
        <v>0</v>
      </c>
      <c r="AJ54" s="270">
        <v>0</v>
      </c>
      <c r="AK54" s="270">
        <v>0</v>
      </c>
      <c r="AL54" s="271">
        <v>0</v>
      </c>
      <c r="AM54" s="105">
        <v>0</v>
      </c>
      <c r="AN54" s="102">
        <v>2</v>
      </c>
      <c r="AO54" s="102">
        <v>4</v>
      </c>
      <c r="AP54" s="104">
        <v>0</v>
      </c>
      <c r="AQ54" s="105">
        <v>0</v>
      </c>
      <c r="AR54" s="102">
        <v>1</v>
      </c>
      <c r="AS54" s="102">
        <v>3</v>
      </c>
      <c r="AT54" s="104">
        <v>0</v>
      </c>
      <c r="AU54" s="105">
        <v>0</v>
      </c>
      <c r="AV54" s="270">
        <v>0</v>
      </c>
      <c r="AW54" s="270">
        <v>0</v>
      </c>
      <c r="AX54" s="271">
        <v>0</v>
      </c>
      <c r="AY54" s="105">
        <v>0</v>
      </c>
      <c r="AZ54" s="102">
        <v>0</v>
      </c>
      <c r="BA54" s="102">
        <v>0</v>
      </c>
      <c r="BB54" s="102">
        <v>0</v>
      </c>
      <c r="BC54" s="106">
        <f t="shared" si="10"/>
        <v>0</v>
      </c>
      <c r="BD54" s="107">
        <f t="shared" si="11"/>
        <v>8</v>
      </c>
      <c r="BE54" s="107">
        <f t="shared" si="11"/>
        <v>6</v>
      </c>
      <c r="BF54" s="107">
        <f t="shared" si="11"/>
        <v>3</v>
      </c>
      <c r="BG54" s="90"/>
      <c r="BH54" s="108">
        <f t="shared" si="12"/>
        <v>0</v>
      </c>
      <c r="BI54" s="109">
        <f t="shared" si="13"/>
        <v>1</v>
      </c>
      <c r="BJ54" s="109">
        <f t="shared" si="13"/>
        <v>3</v>
      </c>
      <c r="BK54" s="110">
        <f t="shared" si="13"/>
        <v>0</v>
      </c>
      <c r="BL54" s="228"/>
      <c r="BM54" s="114" t="s">
        <v>67</v>
      </c>
      <c r="BN54" s="256">
        <v>32</v>
      </c>
      <c r="BO54" s="246">
        <v>30</v>
      </c>
      <c r="BP54" s="246">
        <v>29</v>
      </c>
      <c r="BQ54" s="247">
        <v>4</v>
      </c>
      <c r="BR54" s="111">
        <f t="shared" si="14"/>
        <v>95</v>
      </c>
      <c r="BT54" s="392" t="s">
        <v>67</v>
      </c>
      <c r="BU54" s="388">
        <v>116</v>
      </c>
      <c r="BV54" s="389">
        <v>231</v>
      </c>
      <c r="BW54" s="389">
        <v>189</v>
      </c>
      <c r="BX54" s="390">
        <v>27</v>
      </c>
      <c r="BY54" s="391">
        <f t="shared" si="4"/>
        <v>563</v>
      </c>
    </row>
    <row r="55" spans="2:77" ht="18">
      <c r="B55" s="113" t="s">
        <v>68</v>
      </c>
      <c r="C55" s="245">
        <v>691</v>
      </c>
      <c r="D55" s="246">
        <v>411</v>
      </c>
      <c r="E55" s="247">
        <v>12412</v>
      </c>
      <c r="F55" s="98">
        <f t="shared" si="5"/>
        <v>13514</v>
      </c>
      <c r="G55" s="256">
        <v>102</v>
      </c>
      <c r="H55" s="246">
        <v>39</v>
      </c>
      <c r="I55" s="245">
        <v>4400</v>
      </c>
      <c r="J55" s="98">
        <f t="shared" si="6"/>
        <v>4541</v>
      </c>
      <c r="K55" s="256">
        <v>160</v>
      </c>
      <c r="L55" s="246">
        <v>162</v>
      </c>
      <c r="M55" s="245">
        <v>8486</v>
      </c>
      <c r="N55" s="98">
        <f t="shared" si="7"/>
        <v>8808</v>
      </c>
      <c r="O55" s="256">
        <v>250</v>
      </c>
      <c r="P55" s="246">
        <v>22</v>
      </c>
      <c r="Q55" s="246">
        <v>926</v>
      </c>
      <c r="R55" s="98">
        <f t="shared" si="8"/>
        <v>1198</v>
      </c>
      <c r="S55" s="265">
        <v>120</v>
      </c>
      <c r="T55" s="99">
        <f t="shared" si="9"/>
        <v>28181</v>
      </c>
      <c r="U55" s="229"/>
      <c r="V55" s="112" t="s">
        <v>68</v>
      </c>
      <c r="W55" s="101">
        <v>156</v>
      </c>
      <c r="X55" s="102">
        <v>40</v>
      </c>
      <c r="Y55" s="102">
        <v>30</v>
      </c>
      <c r="Z55" s="103">
        <v>7</v>
      </c>
      <c r="AA55" s="101">
        <v>53</v>
      </c>
      <c r="AB55" s="104">
        <v>13</v>
      </c>
      <c r="AC55" s="104">
        <v>12</v>
      </c>
      <c r="AD55" s="103">
        <v>4</v>
      </c>
      <c r="AE55" s="101">
        <v>22</v>
      </c>
      <c r="AF55" s="104">
        <v>0</v>
      </c>
      <c r="AG55" s="104">
        <v>4</v>
      </c>
      <c r="AH55" s="103">
        <v>2</v>
      </c>
      <c r="AI55" s="101">
        <v>5</v>
      </c>
      <c r="AJ55" s="270">
        <v>0</v>
      </c>
      <c r="AK55" s="270">
        <v>1</v>
      </c>
      <c r="AL55" s="271">
        <v>0</v>
      </c>
      <c r="AM55" s="105">
        <v>57</v>
      </c>
      <c r="AN55" s="102">
        <v>2</v>
      </c>
      <c r="AO55" s="102">
        <v>15</v>
      </c>
      <c r="AP55" s="104">
        <v>7</v>
      </c>
      <c r="AQ55" s="105">
        <v>26</v>
      </c>
      <c r="AR55" s="102">
        <v>1</v>
      </c>
      <c r="AS55" s="102">
        <v>3</v>
      </c>
      <c r="AT55" s="104">
        <v>4</v>
      </c>
      <c r="AU55" s="105">
        <v>1</v>
      </c>
      <c r="AV55" s="270">
        <v>0</v>
      </c>
      <c r="AW55" s="270">
        <v>0</v>
      </c>
      <c r="AX55" s="271">
        <v>0</v>
      </c>
      <c r="AY55" s="105">
        <v>0</v>
      </c>
      <c r="AZ55" s="102">
        <v>0</v>
      </c>
      <c r="BA55" s="102">
        <v>0</v>
      </c>
      <c r="BB55" s="102">
        <v>0</v>
      </c>
      <c r="BC55" s="106">
        <f t="shared" si="10"/>
        <v>236</v>
      </c>
      <c r="BD55" s="107">
        <f t="shared" si="11"/>
        <v>42</v>
      </c>
      <c r="BE55" s="107">
        <f t="shared" si="11"/>
        <v>49</v>
      </c>
      <c r="BF55" s="107">
        <f t="shared" si="11"/>
        <v>16</v>
      </c>
      <c r="BG55" s="90"/>
      <c r="BH55" s="108">
        <f t="shared" si="12"/>
        <v>84</v>
      </c>
      <c r="BI55" s="109">
        <f t="shared" si="13"/>
        <v>14</v>
      </c>
      <c r="BJ55" s="109">
        <f t="shared" si="13"/>
        <v>16</v>
      </c>
      <c r="BK55" s="110">
        <f t="shared" si="13"/>
        <v>8</v>
      </c>
      <c r="BL55" s="228"/>
      <c r="BM55" s="114" t="s">
        <v>68</v>
      </c>
      <c r="BN55" s="256">
        <v>212</v>
      </c>
      <c r="BO55" s="246">
        <v>25</v>
      </c>
      <c r="BP55" s="246">
        <v>42</v>
      </c>
      <c r="BQ55" s="247">
        <v>11</v>
      </c>
      <c r="BR55" s="111">
        <f t="shared" si="14"/>
        <v>290</v>
      </c>
      <c r="BT55" s="392" t="s">
        <v>68</v>
      </c>
      <c r="BU55" s="388">
        <v>651</v>
      </c>
      <c r="BV55" s="389">
        <v>195</v>
      </c>
      <c r="BW55" s="389">
        <v>307</v>
      </c>
      <c r="BX55" s="390">
        <v>39</v>
      </c>
      <c r="BY55" s="391">
        <f t="shared" si="4"/>
        <v>1192</v>
      </c>
    </row>
    <row r="56" spans="2:77" ht="18">
      <c r="B56" s="113" t="s">
        <v>69</v>
      </c>
      <c r="C56" s="246">
        <v>12</v>
      </c>
      <c r="D56" s="246">
        <v>100</v>
      </c>
      <c r="E56" s="247">
        <v>6544</v>
      </c>
      <c r="F56" s="98">
        <f t="shared" si="5"/>
        <v>6656</v>
      </c>
      <c r="G56" s="256">
        <v>4</v>
      </c>
      <c r="H56" s="246">
        <v>50</v>
      </c>
      <c r="I56" s="245">
        <v>10005</v>
      </c>
      <c r="J56" s="98">
        <f t="shared" si="6"/>
        <v>10059</v>
      </c>
      <c r="K56" s="256">
        <v>10</v>
      </c>
      <c r="L56" s="246">
        <v>105</v>
      </c>
      <c r="M56" s="245">
        <v>15913</v>
      </c>
      <c r="N56" s="98">
        <f t="shared" si="7"/>
        <v>16028</v>
      </c>
      <c r="O56" s="256">
        <v>60</v>
      </c>
      <c r="P56" s="246">
        <v>88</v>
      </c>
      <c r="Q56" s="246">
        <v>3295</v>
      </c>
      <c r="R56" s="98">
        <f t="shared" si="8"/>
        <v>3443</v>
      </c>
      <c r="S56" s="265">
        <v>10</v>
      </c>
      <c r="T56" s="99">
        <f t="shared" si="9"/>
        <v>36196</v>
      </c>
      <c r="U56" s="229"/>
      <c r="V56" s="112" t="s">
        <v>69</v>
      </c>
      <c r="W56" s="101">
        <v>39</v>
      </c>
      <c r="X56" s="102">
        <v>7</v>
      </c>
      <c r="Y56" s="102">
        <v>0</v>
      </c>
      <c r="Z56" s="103">
        <v>2</v>
      </c>
      <c r="AA56" s="101">
        <v>22</v>
      </c>
      <c r="AB56" s="104">
        <v>7</v>
      </c>
      <c r="AC56" s="104">
        <v>0</v>
      </c>
      <c r="AD56" s="103">
        <v>2</v>
      </c>
      <c r="AE56" s="101">
        <v>21</v>
      </c>
      <c r="AF56" s="104">
        <v>1</v>
      </c>
      <c r="AG56" s="104">
        <v>0</v>
      </c>
      <c r="AH56" s="103">
        <v>9</v>
      </c>
      <c r="AI56" s="101">
        <v>5</v>
      </c>
      <c r="AJ56" s="270">
        <v>0</v>
      </c>
      <c r="AK56" s="270">
        <v>0</v>
      </c>
      <c r="AL56" s="271">
        <v>3</v>
      </c>
      <c r="AM56" s="105">
        <v>52</v>
      </c>
      <c r="AN56" s="102">
        <v>1</v>
      </c>
      <c r="AO56" s="102">
        <v>3</v>
      </c>
      <c r="AP56" s="104">
        <v>20</v>
      </c>
      <c r="AQ56" s="105">
        <v>27</v>
      </c>
      <c r="AR56" s="102">
        <v>1</v>
      </c>
      <c r="AS56" s="102">
        <v>2</v>
      </c>
      <c r="AT56" s="104">
        <v>13</v>
      </c>
      <c r="AU56" s="105">
        <v>20</v>
      </c>
      <c r="AV56" s="270">
        <v>4</v>
      </c>
      <c r="AW56" s="270">
        <v>0</v>
      </c>
      <c r="AX56" s="271">
        <v>1</v>
      </c>
      <c r="AY56" s="105">
        <v>10</v>
      </c>
      <c r="AZ56" s="102">
        <v>3</v>
      </c>
      <c r="BA56" s="102">
        <v>0</v>
      </c>
      <c r="BB56" s="103">
        <v>1</v>
      </c>
      <c r="BC56" s="106">
        <f t="shared" si="10"/>
        <v>132</v>
      </c>
      <c r="BD56" s="107">
        <f t="shared" si="11"/>
        <v>13</v>
      </c>
      <c r="BE56" s="107">
        <f t="shared" si="11"/>
        <v>3</v>
      </c>
      <c r="BF56" s="107">
        <f t="shared" si="11"/>
        <v>32</v>
      </c>
      <c r="BG56" s="90"/>
      <c r="BH56" s="108">
        <f t="shared" si="12"/>
        <v>64</v>
      </c>
      <c r="BI56" s="109">
        <f t="shared" si="13"/>
        <v>11</v>
      </c>
      <c r="BJ56" s="109">
        <f t="shared" si="13"/>
        <v>2</v>
      </c>
      <c r="BK56" s="110">
        <f t="shared" si="13"/>
        <v>19</v>
      </c>
      <c r="BL56" s="228"/>
      <c r="BM56" s="114" t="s">
        <v>69</v>
      </c>
      <c r="BN56" s="256">
        <v>43</v>
      </c>
      <c r="BO56" s="246">
        <v>15</v>
      </c>
      <c r="BP56" s="246">
        <v>39</v>
      </c>
      <c r="BQ56" s="247">
        <v>9</v>
      </c>
      <c r="BR56" s="111">
        <f t="shared" si="14"/>
        <v>106</v>
      </c>
      <c r="BT56" s="392" t="s">
        <v>69</v>
      </c>
      <c r="BU56" s="388">
        <v>145</v>
      </c>
      <c r="BV56" s="389">
        <v>229</v>
      </c>
      <c r="BW56" s="389">
        <v>340</v>
      </c>
      <c r="BX56" s="390">
        <v>69</v>
      </c>
      <c r="BY56" s="391">
        <f t="shared" si="4"/>
        <v>783</v>
      </c>
    </row>
    <row r="57" spans="2:77" ht="18">
      <c r="B57" s="116" t="s">
        <v>70</v>
      </c>
      <c r="C57" s="248">
        <v>69</v>
      </c>
      <c r="D57" s="246">
        <v>109</v>
      </c>
      <c r="E57" s="247">
        <v>6326</v>
      </c>
      <c r="F57" s="98">
        <f t="shared" si="5"/>
        <v>6504</v>
      </c>
      <c r="G57" s="256">
        <v>20</v>
      </c>
      <c r="H57" s="246">
        <v>44</v>
      </c>
      <c r="I57" s="245">
        <v>5153</v>
      </c>
      <c r="J57" s="98">
        <f t="shared" si="6"/>
        <v>5217</v>
      </c>
      <c r="K57" s="256">
        <v>50</v>
      </c>
      <c r="L57" s="246">
        <v>69</v>
      </c>
      <c r="M57" s="245">
        <v>2778</v>
      </c>
      <c r="N57" s="98">
        <f t="shared" si="7"/>
        <v>2897</v>
      </c>
      <c r="O57" s="256">
        <v>100</v>
      </c>
      <c r="P57" s="246">
        <v>53</v>
      </c>
      <c r="Q57" s="246">
        <v>322</v>
      </c>
      <c r="R57" s="98">
        <f t="shared" si="8"/>
        <v>475</v>
      </c>
      <c r="S57" s="265">
        <v>169</v>
      </c>
      <c r="T57" s="99">
        <f t="shared" si="9"/>
        <v>15262</v>
      </c>
      <c r="U57" s="229"/>
      <c r="V57" s="114" t="s">
        <v>70</v>
      </c>
      <c r="W57" s="101">
        <v>16</v>
      </c>
      <c r="X57" s="102">
        <v>0</v>
      </c>
      <c r="Y57" s="102">
        <v>0</v>
      </c>
      <c r="Z57" s="103">
        <v>0</v>
      </c>
      <c r="AA57" s="101">
        <v>14</v>
      </c>
      <c r="AB57" s="104">
        <v>0</v>
      </c>
      <c r="AC57" s="104">
        <v>0</v>
      </c>
      <c r="AD57" s="103">
        <v>0</v>
      </c>
      <c r="AE57" s="101">
        <v>5</v>
      </c>
      <c r="AF57" s="104">
        <v>0</v>
      </c>
      <c r="AG57" s="104">
        <v>0</v>
      </c>
      <c r="AH57" s="103">
        <v>2</v>
      </c>
      <c r="AI57" s="101">
        <v>2</v>
      </c>
      <c r="AJ57" s="270">
        <v>0</v>
      </c>
      <c r="AK57" s="270">
        <v>0</v>
      </c>
      <c r="AL57" s="271">
        <v>1</v>
      </c>
      <c r="AM57" s="105">
        <v>1</v>
      </c>
      <c r="AN57" s="102">
        <v>0</v>
      </c>
      <c r="AO57" s="102">
        <v>0</v>
      </c>
      <c r="AP57" s="104">
        <v>0</v>
      </c>
      <c r="AQ57" s="105">
        <v>2</v>
      </c>
      <c r="AR57" s="102">
        <v>0</v>
      </c>
      <c r="AS57" s="102">
        <v>0</v>
      </c>
      <c r="AT57" s="104">
        <v>0</v>
      </c>
      <c r="AU57" s="105">
        <v>2</v>
      </c>
      <c r="AV57" s="270">
        <v>0</v>
      </c>
      <c r="AW57" s="270">
        <v>0</v>
      </c>
      <c r="AX57" s="271">
        <v>0</v>
      </c>
      <c r="AY57" s="105">
        <v>1</v>
      </c>
      <c r="AZ57" s="102">
        <v>0</v>
      </c>
      <c r="BA57" s="102">
        <v>0</v>
      </c>
      <c r="BB57" s="102">
        <v>0</v>
      </c>
      <c r="BC57" s="106">
        <f t="shared" si="10"/>
        <v>24</v>
      </c>
      <c r="BD57" s="107">
        <f t="shared" si="11"/>
        <v>0</v>
      </c>
      <c r="BE57" s="107">
        <f t="shared" si="11"/>
        <v>0</v>
      </c>
      <c r="BF57" s="107">
        <f t="shared" si="11"/>
        <v>2</v>
      </c>
      <c r="BG57" s="90"/>
      <c r="BH57" s="108">
        <f t="shared" si="12"/>
        <v>19</v>
      </c>
      <c r="BI57" s="109">
        <f t="shared" si="13"/>
        <v>0</v>
      </c>
      <c r="BJ57" s="109">
        <f t="shared" si="13"/>
        <v>0</v>
      </c>
      <c r="BK57" s="110">
        <f t="shared" si="13"/>
        <v>1</v>
      </c>
      <c r="BL57" s="228"/>
      <c r="BM57" s="114" t="s">
        <v>70</v>
      </c>
      <c r="BN57" s="256">
        <v>22</v>
      </c>
      <c r="BO57" s="246">
        <v>7</v>
      </c>
      <c r="BP57" s="246">
        <v>2</v>
      </c>
      <c r="BQ57" s="247">
        <v>2</v>
      </c>
      <c r="BR57" s="111">
        <f t="shared" si="14"/>
        <v>33</v>
      </c>
      <c r="BT57" s="392" t="s">
        <v>70</v>
      </c>
      <c r="BU57" s="388">
        <v>60</v>
      </c>
      <c r="BV57" s="389">
        <v>52</v>
      </c>
      <c r="BW57" s="389">
        <v>31</v>
      </c>
      <c r="BX57" s="390">
        <v>2</v>
      </c>
      <c r="BY57" s="391">
        <f t="shared" si="4"/>
        <v>145</v>
      </c>
    </row>
    <row r="58" spans="2:77" ht="18">
      <c r="B58" s="97" t="s">
        <v>71</v>
      </c>
      <c r="C58" s="245">
        <v>38</v>
      </c>
      <c r="D58" s="246">
        <v>95</v>
      </c>
      <c r="E58" s="247">
        <v>4346</v>
      </c>
      <c r="F58" s="98">
        <f t="shared" si="5"/>
        <v>4479</v>
      </c>
      <c r="G58" s="256">
        <v>12</v>
      </c>
      <c r="H58" s="246">
        <v>41</v>
      </c>
      <c r="I58" s="245">
        <v>7024</v>
      </c>
      <c r="J58" s="98">
        <f t="shared" si="6"/>
        <v>7077</v>
      </c>
      <c r="K58" s="256">
        <v>43</v>
      </c>
      <c r="L58" s="246">
        <v>108</v>
      </c>
      <c r="M58" s="245">
        <v>10129</v>
      </c>
      <c r="N58" s="98">
        <f t="shared" si="7"/>
        <v>10280</v>
      </c>
      <c r="O58" s="256">
        <v>12</v>
      </c>
      <c r="P58" s="246">
        <v>17</v>
      </c>
      <c r="Q58" s="246">
        <v>131</v>
      </c>
      <c r="R58" s="98">
        <f t="shared" si="8"/>
        <v>160</v>
      </c>
      <c r="S58" s="265">
        <v>4</v>
      </c>
      <c r="T58" s="99">
        <f t="shared" si="9"/>
        <v>22000</v>
      </c>
      <c r="U58" s="229"/>
      <c r="V58" s="114" t="s">
        <v>71</v>
      </c>
      <c r="W58" s="101">
        <v>20</v>
      </c>
      <c r="X58" s="102">
        <v>0</v>
      </c>
      <c r="Y58" s="102">
        <v>0</v>
      </c>
      <c r="Z58" s="103">
        <v>0</v>
      </c>
      <c r="AA58" s="101">
        <v>14</v>
      </c>
      <c r="AB58" s="104">
        <v>0</v>
      </c>
      <c r="AC58" s="104">
        <v>0</v>
      </c>
      <c r="AD58" s="103">
        <v>0</v>
      </c>
      <c r="AE58" s="101">
        <v>14</v>
      </c>
      <c r="AF58" s="104">
        <v>1</v>
      </c>
      <c r="AG58" s="104">
        <v>0</v>
      </c>
      <c r="AH58" s="103">
        <v>8</v>
      </c>
      <c r="AI58" s="101">
        <v>11</v>
      </c>
      <c r="AJ58" s="270">
        <v>1</v>
      </c>
      <c r="AK58" s="270">
        <v>0</v>
      </c>
      <c r="AL58" s="271">
        <v>7</v>
      </c>
      <c r="AM58" s="105">
        <v>16</v>
      </c>
      <c r="AN58" s="102">
        <v>0</v>
      </c>
      <c r="AO58" s="102">
        <v>0</v>
      </c>
      <c r="AP58" s="104">
        <v>5</v>
      </c>
      <c r="AQ58" s="105">
        <v>12</v>
      </c>
      <c r="AR58" s="102">
        <v>0</v>
      </c>
      <c r="AS58" s="102">
        <v>0</v>
      </c>
      <c r="AT58" s="104">
        <v>4</v>
      </c>
      <c r="AU58" s="105">
        <v>0</v>
      </c>
      <c r="AV58" s="270">
        <v>0</v>
      </c>
      <c r="AW58" s="270">
        <v>0</v>
      </c>
      <c r="AX58" s="271">
        <v>0</v>
      </c>
      <c r="AY58" s="105">
        <v>0</v>
      </c>
      <c r="AZ58" s="102">
        <v>0</v>
      </c>
      <c r="BA58" s="102">
        <v>0</v>
      </c>
      <c r="BB58" s="102">
        <v>0</v>
      </c>
      <c r="BC58" s="106">
        <f t="shared" si="10"/>
        <v>50</v>
      </c>
      <c r="BD58" s="107">
        <f t="shared" si="11"/>
        <v>1</v>
      </c>
      <c r="BE58" s="107">
        <f t="shared" si="11"/>
        <v>0</v>
      </c>
      <c r="BF58" s="107">
        <f t="shared" si="11"/>
        <v>13</v>
      </c>
      <c r="BG58" s="90"/>
      <c r="BH58" s="108">
        <f t="shared" si="12"/>
        <v>37</v>
      </c>
      <c r="BI58" s="109">
        <f t="shared" si="13"/>
        <v>1</v>
      </c>
      <c r="BJ58" s="109">
        <f t="shared" si="13"/>
        <v>0</v>
      </c>
      <c r="BK58" s="110">
        <f t="shared" si="13"/>
        <v>11</v>
      </c>
      <c r="BL58" s="228"/>
      <c r="BM58" s="114" t="s">
        <v>71</v>
      </c>
      <c r="BN58" s="256">
        <v>19</v>
      </c>
      <c r="BO58" s="246">
        <v>7</v>
      </c>
      <c r="BP58" s="246">
        <v>17</v>
      </c>
      <c r="BQ58" s="247">
        <v>0</v>
      </c>
      <c r="BR58" s="111">
        <f t="shared" si="14"/>
        <v>43</v>
      </c>
      <c r="BT58" s="392" t="s">
        <v>71</v>
      </c>
      <c r="BU58" s="388">
        <v>101</v>
      </c>
      <c r="BV58" s="389">
        <v>134</v>
      </c>
      <c r="BW58" s="389">
        <v>161</v>
      </c>
      <c r="BX58" s="390">
        <v>2</v>
      </c>
      <c r="BY58" s="391">
        <f t="shared" si="4"/>
        <v>398</v>
      </c>
    </row>
    <row r="59" spans="2:77" ht="18" customHeight="1">
      <c r="B59" s="114" t="s">
        <v>72</v>
      </c>
      <c r="C59" s="245">
        <v>20</v>
      </c>
      <c r="D59" s="246">
        <v>49</v>
      </c>
      <c r="E59" s="247">
        <v>1087</v>
      </c>
      <c r="F59" s="98">
        <f t="shared" si="5"/>
        <v>1156</v>
      </c>
      <c r="G59" s="256">
        <v>7</v>
      </c>
      <c r="H59" s="246">
        <v>9</v>
      </c>
      <c r="I59" s="245">
        <v>1339</v>
      </c>
      <c r="J59" s="98">
        <f t="shared" si="6"/>
        <v>1355</v>
      </c>
      <c r="K59" s="256">
        <v>10</v>
      </c>
      <c r="L59" s="246">
        <v>45</v>
      </c>
      <c r="M59" s="245">
        <v>2434</v>
      </c>
      <c r="N59" s="98">
        <f t="shared" si="7"/>
        <v>2489</v>
      </c>
      <c r="O59" s="256">
        <v>19</v>
      </c>
      <c r="P59" s="246">
        <v>7</v>
      </c>
      <c r="Q59" s="246">
        <v>46</v>
      </c>
      <c r="R59" s="98">
        <f t="shared" si="8"/>
        <v>72</v>
      </c>
      <c r="S59" s="265">
        <v>0</v>
      </c>
      <c r="T59" s="99">
        <f t="shared" si="9"/>
        <v>5072</v>
      </c>
      <c r="U59" s="229"/>
      <c r="V59" s="114" t="s">
        <v>72</v>
      </c>
      <c r="W59" s="101">
        <v>10</v>
      </c>
      <c r="X59" s="102">
        <v>2</v>
      </c>
      <c r="Y59" s="102">
        <v>0</v>
      </c>
      <c r="Z59" s="103">
        <v>0</v>
      </c>
      <c r="AA59" s="101">
        <v>4</v>
      </c>
      <c r="AB59" s="104">
        <v>1</v>
      </c>
      <c r="AC59" s="104">
        <v>0</v>
      </c>
      <c r="AD59" s="103">
        <v>0</v>
      </c>
      <c r="AE59" s="101">
        <v>6</v>
      </c>
      <c r="AF59" s="104">
        <v>0</v>
      </c>
      <c r="AG59" s="104">
        <v>0</v>
      </c>
      <c r="AH59" s="103">
        <v>5</v>
      </c>
      <c r="AI59" s="101">
        <v>3</v>
      </c>
      <c r="AJ59" s="270">
        <v>0</v>
      </c>
      <c r="AK59" s="270">
        <v>0</v>
      </c>
      <c r="AL59" s="271">
        <v>2</v>
      </c>
      <c r="AM59" s="105">
        <v>16</v>
      </c>
      <c r="AN59" s="102">
        <v>0</v>
      </c>
      <c r="AO59" s="102">
        <v>0</v>
      </c>
      <c r="AP59" s="104">
        <v>1</v>
      </c>
      <c r="AQ59" s="105">
        <v>13</v>
      </c>
      <c r="AR59" s="102">
        <v>0</v>
      </c>
      <c r="AS59" s="102">
        <v>0</v>
      </c>
      <c r="AT59" s="104">
        <v>1</v>
      </c>
      <c r="AU59" s="105">
        <v>0</v>
      </c>
      <c r="AV59" s="270">
        <v>0</v>
      </c>
      <c r="AW59" s="270">
        <v>0</v>
      </c>
      <c r="AX59" s="271">
        <v>0</v>
      </c>
      <c r="AY59" s="105">
        <v>0</v>
      </c>
      <c r="AZ59" s="102">
        <v>0</v>
      </c>
      <c r="BA59" s="102">
        <v>0</v>
      </c>
      <c r="BB59" s="102">
        <v>0</v>
      </c>
      <c r="BC59" s="106">
        <f t="shared" si="10"/>
        <v>32</v>
      </c>
      <c r="BD59" s="107">
        <f t="shared" si="11"/>
        <v>2</v>
      </c>
      <c r="BE59" s="107">
        <f t="shared" si="11"/>
        <v>0</v>
      </c>
      <c r="BF59" s="107">
        <f t="shared" si="11"/>
        <v>6</v>
      </c>
      <c r="BG59" s="90"/>
      <c r="BH59" s="108">
        <f t="shared" si="12"/>
        <v>20</v>
      </c>
      <c r="BI59" s="109">
        <f t="shared" si="13"/>
        <v>1</v>
      </c>
      <c r="BJ59" s="109">
        <f t="shared" si="13"/>
        <v>0</v>
      </c>
      <c r="BK59" s="110">
        <f t="shared" si="13"/>
        <v>3</v>
      </c>
      <c r="BL59" s="228"/>
      <c r="BM59" s="114" t="s">
        <v>72</v>
      </c>
      <c r="BN59" s="256">
        <v>10</v>
      </c>
      <c r="BO59" s="246">
        <v>5</v>
      </c>
      <c r="BP59" s="246">
        <v>2</v>
      </c>
      <c r="BQ59" s="247">
        <v>0</v>
      </c>
      <c r="BR59" s="111">
        <f t="shared" si="14"/>
        <v>17</v>
      </c>
      <c r="BT59" s="392" t="s">
        <v>72</v>
      </c>
      <c r="BU59" s="388">
        <v>33</v>
      </c>
      <c r="BV59" s="389">
        <v>31</v>
      </c>
      <c r="BW59" s="389">
        <v>62</v>
      </c>
      <c r="BX59" s="390">
        <v>1</v>
      </c>
      <c r="BY59" s="391">
        <f t="shared" si="4"/>
        <v>127</v>
      </c>
    </row>
    <row r="60" spans="2:77" ht="18">
      <c r="B60" s="116" t="s">
        <v>73</v>
      </c>
      <c r="C60" s="245">
        <v>513</v>
      </c>
      <c r="D60" s="246">
        <v>209</v>
      </c>
      <c r="E60" s="247">
        <v>3220</v>
      </c>
      <c r="F60" s="98">
        <f t="shared" si="5"/>
        <v>3942</v>
      </c>
      <c r="G60" s="256">
        <v>70</v>
      </c>
      <c r="H60" s="246">
        <v>16</v>
      </c>
      <c r="I60" s="245">
        <v>487</v>
      </c>
      <c r="J60" s="98">
        <f t="shared" si="6"/>
        <v>573</v>
      </c>
      <c r="K60" s="256">
        <v>79</v>
      </c>
      <c r="L60" s="246">
        <v>42</v>
      </c>
      <c r="M60" s="245">
        <v>1502</v>
      </c>
      <c r="N60" s="98">
        <f t="shared" si="7"/>
        <v>1623</v>
      </c>
      <c r="O60" s="256">
        <v>41</v>
      </c>
      <c r="P60" s="246">
        <v>10</v>
      </c>
      <c r="Q60" s="246">
        <v>692</v>
      </c>
      <c r="R60" s="98">
        <f t="shared" si="8"/>
        <v>743</v>
      </c>
      <c r="S60" s="265">
        <v>3343</v>
      </c>
      <c r="T60" s="99">
        <f t="shared" si="9"/>
        <v>10224</v>
      </c>
      <c r="U60" s="229"/>
      <c r="V60" s="114" t="s">
        <v>73</v>
      </c>
      <c r="W60" s="101">
        <v>61</v>
      </c>
      <c r="X60" s="102">
        <v>2</v>
      </c>
      <c r="Y60" s="102">
        <v>1</v>
      </c>
      <c r="Z60" s="103">
        <v>1</v>
      </c>
      <c r="AA60" s="101">
        <v>38</v>
      </c>
      <c r="AB60" s="104">
        <v>1</v>
      </c>
      <c r="AC60" s="104">
        <v>0</v>
      </c>
      <c r="AD60" s="103">
        <v>0</v>
      </c>
      <c r="AE60" s="101">
        <v>5</v>
      </c>
      <c r="AF60" s="104">
        <v>0</v>
      </c>
      <c r="AG60" s="104">
        <v>0</v>
      </c>
      <c r="AH60" s="103">
        <v>0</v>
      </c>
      <c r="AI60" s="101">
        <v>4</v>
      </c>
      <c r="AJ60" s="270">
        <v>0</v>
      </c>
      <c r="AK60" s="270">
        <v>0</v>
      </c>
      <c r="AL60" s="271">
        <v>1</v>
      </c>
      <c r="AM60" s="105">
        <v>20</v>
      </c>
      <c r="AN60" s="102">
        <v>0</v>
      </c>
      <c r="AO60" s="102">
        <v>0</v>
      </c>
      <c r="AP60" s="104">
        <v>2</v>
      </c>
      <c r="AQ60" s="105">
        <v>13</v>
      </c>
      <c r="AR60" s="102">
        <v>0</v>
      </c>
      <c r="AS60" s="102">
        <v>0</v>
      </c>
      <c r="AT60" s="104">
        <v>1</v>
      </c>
      <c r="AU60" s="105">
        <v>5</v>
      </c>
      <c r="AV60" s="270">
        <v>2</v>
      </c>
      <c r="AW60" s="270">
        <v>0</v>
      </c>
      <c r="AX60" s="271">
        <v>3</v>
      </c>
      <c r="AY60" s="105">
        <v>5</v>
      </c>
      <c r="AZ60" s="102">
        <v>2</v>
      </c>
      <c r="BA60" s="102">
        <v>0</v>
      </c>
      <c r="BB60" s="103">
        <v>3</v>
      </c>
      <c r="BC60" s="106">
        <f t="shared" si="10"/>
        <v>91</v>
      </c>
      <c r="BD60" s="107">
        <f t="shared" si="11"/>
        <v>4</v>
      </c>
      <c r="BE60" s="107">
        <f t="shared" si="11"/>
        <v>1</v>
      </c>
      <c r="BF60" s="107">
        <f t="shared" si="11"/>
        <v>6</v>
      </c>
      <c r="BG60" s="90"/>
      <c r="BH60" s="108">
        <f t="shared" si="12"/>
        <v>60</v>
      </c>
      <c r="BI60" s="109">
        <f t="shared" si="13"/>
        <v>3</v>
      </c>
      <c r="BJ60" s="109">
        <f t="shared" si="13"/>
        <v>0</v>
      </c>
      <c r="BK60" s="110">
        <f t="shared" si="13"/>
        <v>5</v>
      </c>
      <c r="BL60" s="228"/>
      <c r="BM60" s="114" t="s">
        <v>73</v>
      </c>
      <c r="BN60" s="256">
        <v>53</v>
      </c>
      <c r="BO60" s="246">
        <v>6</v>
      </c>
      <c r="BP60" s="246">
        <v>10</v>
      </c>
      <c r="BQ60" s="247">
        <v>5</v>
      </c>
      <c r="BR60" s="111">
        <f t="shared" si="14"/>
        <v>74</v>
      </c>
      <c r="BT60" s="392" t="s">
        <v>73</v>
      </c>
      <c r="BU60" s="388">
        <v>151</v>
      </c>
      <c r="BV60" s="389">
        <v>18</v>
      </c>
      <c r="BW60" s="389">
        <v>58</v>
      </c>
      <c r="BX60" s="390">
        <v>36</v>
      </c>
      <c r="BY60" s="391">
        <f t="shared" si="4"/>
        <v>263</v>
      </c>
    </row>
    <row r="61" spans="2:77" ht="18">
      <c r="B61" s="113" t="s">
        <v>75</v>
      </c>
      <c r="C61" s="245">
        <v>0</v>
      </c>
      <c r="D61" s="246">
        <v>987</v>
      </c>
      <c r="E61" s="247">
        <v>3529</v>
      </c>
      <c r="F61" s="98">
        <f t="shared" si="5"/>
        <v>4516</v>
      </c>
      <c r="G61" s="256">
        <v>0</v>
      </c>
      <c r="H61" s="246">
        <v>151</v>
      </c>
      <c r="I61" s="245">
        <v>574</v>
      </c>
      <c r="J61" s="98">
        <f t="shared" si="6"/>
        <v>725</v>
      </c>
      <c r="K61" s="256">
        <v>0</v>
      </c>
      <c r="L61" s="246">
        <v>326</v>
      </c>
      <c r="M61" s="245">
        <v>1814</v>
      </c>
      <c r="N61" s="98">
        <f t="shared" si="7"/>
        <v>2140</v>
      </c>
      <c r="O61" s="256">
        <v>0</v>
      </c>
      <c r="P61" s="246">
        <v>715</v>
      </c>
      <c r="Q61" s="246">
        <v>737</v>
      </c>
      <c r="R61" s="98">
        <f t="shared" si="8"/>
        <v>1452</v>
      </c>
      <c r="S61" s="265">
        <v>0</v>
      </c>
      <c r="T61" s="99">
        <f t="shared" si="9"/>
        <v>8833</v>
      </c>
      <c r="U61" s="229"/>
      <c r="V61" s="114" t="s">
        <v>75</v>
      </c>
      <c r="W61" s="101">
        <v>160</v>
      </c>
      <c r="X61" s="102">
        <v>12</v>
      </c>
      <c r="Y61" s="102">
        <v>1</v>
      </c>
      <c r="Z61" s="103">
        <v>1</v>
      </c>
      <c r="AA61" s="101">
        <v>104</v>
      </c>
      <c r="AB61" s="104">
        <v>6</v>
      </c>
      <c r="AC61" s="104">
        <v>0</v>
      </c>
      <c r="AD61" s="103">
        <v>0</v>
      </c>
      <c r="AE61" s="101">
        <v>18</v>
      </c>
      <c r="AF61" s="104">
        <v>0</v>
      </c>
      <c r="AG61" s="104">
        <v>0</v>
      </c>
      <c r="AH61" s="103">
        <v>6</v>
      </c>
      <c r="AI61" s="101">
        <v>8</v>
      </c>
      <c r="AJ61" s="270">
        <v>0</v>
      </c>
      <c r="AK61" s="270">
        <v>0</v>
      </c>
      <c r="AL61" s="271">
        <v>1</v>
      </c>
      <c r="AM61" s="105">
        <v>52</v>
      </c>
      <c r="AN61" s="102">
        <v>0</v>
      </c>
      <c r="AO61" s="102">
        <v>2</v>
      </c>
      <c r="AP61" s="104">
        <v>10</v>
      </c>
      <c r="AQ61" s="105">
        <v>45</v>
      </c>
      <c r="AR61" s="102">
        <v>0</v>
      </c>
      <c r="AS61" s="102">
        <v>2</v>
      </c>
      <c r="AT61" s="104">
        <v>8</v>
      </c>
      <c r="AU61" s="105">
        <v>20</v>
      </c>
      <c r="AV61" s="270">
        <v>2</v>
      </c>
      <c r="AW61" s="270">
        <v>3</v>
      </c>
      <c r="AX61" s="271">
        <v>1</v>
      </c>
      <c r="AY61" s="105">
        <v>16</v>
      </c>
      <c r="AZ61" s="102">
        <v>2</v>
      </c>
      <c r="BA61" s="102">
        <v>1</v>
      </c>
      <c r="BB61" s="102">
        <v>1</v>
      </c>
      <c r="BC61" s="106">
        <f t="shared" si="10"/>
        <v>250</v>
      </c>
      <c r="BD61" s="107">
        <f t="shared" si="11"/>
        <v>14</v>
      </c>
      <c r="BE61" s="107">
        <f t="shared" si="11"/>
        <v>6</v>
      </c>
      <c r="BF61" s="107">
        <f t="shared" si="11"/>
        <v>18</v>
      </c>
      <c r="BG61" s="90"/>
      <c r="BH61" s="108">
        <f t="shared" si="12"/>
        <v>173</v>
      </c>
      <c r="BI61" s="109">
        <f t="shared" si="13"/>
        <v>8</v>
      </c>
      <c r="BJ61" s="109">
        <f t="shared" si="13"/>
        <v>3</v>
      </c>
      <c r="BK61" s="110">
        <f t="shared" si="13"/>
        <v>10</v>
      </c>
      <c r="BL61" s="228"/>
      <c r="BM61" s="114" t="s">
        <v>75</v>
      </c>
      <c r="BN61" s="256">
        <v>162</v>
      </c>
      <c r="BO61" s="246">
        <v>13</v>
      </c>
      <c r="BP61" s="246">
        <v>49</v>
      </c>
      <c r="BQ61" s="247">
        <v>28</v>
      </c>
      <c r="BR61" s="111">
        <f t="shared" si="14"/>
        <v>252</v>
      </c>
      <c r="BT61" s="392" t="s">
        <v>75</v>
      </c>
      <c r="BU61" s="388">
        <v>509</v>
      </c>
      <c r="BV61" s="389">
        <v>136</v>
      </c>
      <c r="BW61" s="389">
        <v>342</v>
      </c>
      <c r="BX61" s="390">
        <v>144</v>
      </c>
      <c r="BY61" s="391">
        <f t="shared" si="4"/>
        <v>1131</v>
      </c>
    </row>
    <row r="62" spans="2:77" ht="18">
      <c r="B62" s="113" t="s">
        <v>74</v>
      </c>
      <c r="C62" s="245">
        <v>19</v>
      </c>
      <c r="D62" s="246">
        <v>176</v>
      </c>
      <c r="E62" s="247">
        <v>3073</v>
      </c>
      <c r="F62" s="98">
        <f t="shared" si="5"/>
        <v>3268</v>
      </c>
      <c r="G62" s="256">
        <v>4</v>
      </c>
      <c r="H62" s="246">
        <v>40</v>
      </c>
      <c r="I62" s="245">
        <v>2462</v>
      </c>
      <c r="J62" s="98">
        <f t="shared" si="6"/>
        <v>2506</v>
      </c>
      <c r="K62" s="256">
        <v>1</v>
      </c>
      <c r="L62" s="246">
        <v>50</v>
      </c>
      <c r="M62" s="245">
        <v>1972</v>
      </c>
      <c r="N62" s="98">
        <f t="shared" si="7"/>
        <v>2023</v>
      </c>
      <c r="O62" s="256">
        <v>8</v>
      </c>
      <c r="P62" s="246">
        <v>29</v>
      </c>
      <c r="Q62" s="246">
        <v>496</v>
      </c>
      <c r="R62" s="98">
        <f t="shared" si="8"/>
        <v>533</v>
      </c>
      <c r="S62" s="265">
        <v>0</v>
      </c>
      <c r="T62" s="99">
        <f t="shared" si="9"/>
        <v>8330</v>
      </c>
      <c r="U62" s="229"/>
      <c r="V62" s="114" t="s">
        <v>74</v>
      </c>
      <c r="W62" s="101">
        <v>35</v>
      </c>
      <c r="X62" s="102">
        <v>5</v>
      </c>
      <c r="Y62" s="102">
        <v>1</v>
      </c>
      <c r="Z62" s="103">
        <v>0</v>
      </c>
      <c r="AA62" s="101">
        <v>0</v>
      </c>
      <c r="AB62" s="104">
        <v>0</v>
      </c>
      <c r="AC62" s="104">
        <v>0</v>
      </c>
      <c r="AD62" s="103">
        <v>0</v>
      </c>
      <c r="AE62" s="101">
        <v>11</v>
      </c>
      <c r="AF62" s="104">
        <v>2</v>
      </c>
      <c r="AG62" s="104">
        <v>1</v>
      </c>
      <c r="AH62" s="103">
        <v>1</v>
      </c>
      <c r="AI62" s="101">
        <v>1</v>
      </c>
      <c r="AJ62" s="270">
        <v>0</v>
      </c>
      <c r="AK62" s="270">
        <v>1</v>
      </c>
      <c r="AL62" s="271">
        <v>0</v>
      </c>
      <c r="AM62" s="105">
        <v>9</v>
      </c>
      <c r="AN62" s="102">
        <v>0</v>
      </c>
      <c r="AO62" s="102">
        <v>0</v>
      </c>
      <c r="AP62" s="104">
        <v>1</v>
      </c>
      <c r="AQ62" s="105">
        <v>0</v>
      </c>
      <c r="AR62" s="102">
        <v>0</v>
      </c>
      <c r="AS62" s="102">
        <v>0</v>
      </c>
      <c r="AT62" s="104">
        <v>0</v>
      </c>
      <c r="AU62" s="105">
        <v>2</v>
      </c>
      <c r="AV62" s="270">
        <v>0</v>
      </c>
      <c r="AW62" s="270">
        <v>0</v>
      </c>
      <c r="AX62" s="271">
        <v>0</v>
      </c>
      <c r="AY62" s="105">
        <v>0</v>
      </c>
      <c r="AZ62" s="102">
        <v>0</v>
      </c>
      <c r="BA62" s="102">
        <v>0</v>
      </c>
      <c r="BB62" s="103">
        <v>0</v>
      </c>
      <c r="BC62" s="106">
        <f t="shared" si="10"/>
        <v>57</v>
      </c>
      <c r="BD62" s="107">
        <f t="shared" si="11"/>
        <v>7</v>
      </c>
      <c r="BE62" s="107">
        <f t="shared" si="11"/>
        <v>2</v>
      </c>
      <c r="BF62" s="107">
        <f t="shared" si="11"/>
        <v>2</v>
      </c>
      <c r="BG62" s="90"/>
      <c r="BH62" s="108">
        <f t="shared" si="12"/>
        <v>1</v>
      </c>
      <c r="BI62" s="109">
        <f t="shared" si="13"/>
        <v>0</v>
      </c>
      <c r="BJ62" s="109">
        <f t="shared" si="13"/>
        <v>1</v>
      </c>
      <c r="BK62" s="110">
        <f t="shared" si="13"/>
        <v>0</v>
      </c>
      <c r="BL62" s="228"/>
      <c r="BM62" s="114" t="s">
        <v>74</v>
      </c>
      <c r="BN62" s="256">
        <v>21</v>
      </c>
      <c r="BO62" s="246">
        <v>2</v>
      </c>
      <c r="BP62" s="246">
        <v>9</v>
      </c>
      <c r="BQ62" s="247">
        <v>5</v>
      </c>
      <c r="BR62" s="111">
        <f t="shared" si="14"/>
        <v>37</v>
      </c>
      <c r="BT62" s="392" t="s">
        <v>74</v>
      </c>
      <c r="BU62" s="388">
        <v>65</v>
      </c>
      <c r="BV62" s="389">
        <v>55</v>
      </c>
      <c r="BW62" s="389">
        <v>34</v>
      </c>
      <c r="BX62" s="390">
        <v>10</v>
      </c>
      <c r="BY62" s="391">
        <f t="shared" si="4"/>
        <v>164</v>
      </c>
    </row>
    <row r="63" spans="2:77" ht="18">
      <c r="B63" s="113" t="s">
        <v>76</v>
      </c>
      <c r="C63" s="245">
        <v>9</v>
      </c>
      <c r="D63" s="246">
        <v>103</v>
      </c>
      <c r="E63" s="247">
        <v>3015</v>
      </c>
      <c r="F63" s="98">
        <f t="shared" si="5"/>
        <v>3127</v>
      </c>
      <c r="G63" s="256">
        <v>1</v>
      </c>
      <c r="H63" s="246">
        <v>20</v>
      </c>
      <c r="I63" s="245">
        <v>1066</v>
      </c>
      <c r="J63" s="98">
        <f t="shared" si="6"/>
        <v>1087</v>
      </c>
      <c r="K63" s="256">
        <v>3</v>
      </c>
      <c r="L63" s="246">
        <v>62</v>
      </c>
      <c r="M63" s="245">
        <v>4884</v>
      </c>
      <c r="N63" s="98">
        <f t="shared" si="7"/>
        <v>4949</v>
      </c>
      <c r="O63" s="256">
        <v>1</v>
      </c>
      <c r="P63" s="246">
        <v>18</v>
      </c>
      <c r="Q63" s="246">
        <v>293</v>
      </c>
      <c r="R63" s="98">
        <f t="shared" si="8"/>
        <v>312</v>
      </c>
      <c r="S63" s="265">
        <v>1</v>
      </c>
      <c r="T63" s="99">
        <f t="shared" si="9"/>
        <v>9476</v>
      </c>
      <c r="U63" s="229"/>
      <c r="V63" s="114" t="s">
        <v>76</v>
      </c>
      <c r="W63" s="101">
        <v>15</v>
      </c>
      <c r="X63" s="102">
        <v>0</v>
      </c>
      <c r="Y63" s="102">
        <v>0</v>
      </c>
      <c r="Z63" s="103">
        <v>1</v>
      </c>
      <c r="AA63" s="101">
        <v>6</v>
      </c>
      <c r="AB63" s="104">
        <v>0</v>
      </c>
      <c r="AC63" s="104">
        <v>0</v>
      </c>
      <c r="AD63" s="103">
        <v>1</v>
      </c>
      <c r="AE63" s="101">
        <v>5</v>
      </c>
      <c r="AF63" s="104">
        <v>1</v>
      </c>
      <c r="AG63" s="104">
        <v>0</v>
      </c>
      <c r="AH63" s="103">
        <v>3</v>
      </c>
      <c r="AI63" s="101">
        <v>3</v>
      </c>
      <c r="AJ63" s="270">
        <v>1</v>
      </c>
      <c r="AK63" s="270">
        <v>0</v>
      </c>
      <c r="AL63" s="271">
        <v>1</v>
      </c>
      <c r="AM63" s="105">
        <v>14</v>
      </c>
      <c r="AN63" s="102">
        <v>4</v>
      </c>
      <c r="AO63" s="102">
        <v>0</v>
      </c>
      <c r="AP63" s="104">
        <v>4</v>
      </c>
      <c r="AQ63" s="105">
        <v>9</v>
      </c>
      <c r="AR63" s="102">
        <v>1</v>
      </c>
      <c r="AS63" s="102">
        <v>0</v>
      </c>
      <c r="AT63" s="104">
        <v>4</v>
      </c>
      <c r="AU63" s="105">
        <v>2</v>
      </c>
      <c r="AV63" s="270">
        <v>0</v>
      </c>
      <c r="AW63" s="270">
        <v>0</v>
      </c>
      <c r="AX63" s="271">
        <v>0</v>
      </c>
      <c r="AY63" s="105">
        <v>2</v>
      </c>
      <c r="AZ63" s="102">
        <v>0</v>
      </c>
      <c r="BA63" s="102">
        <v>0</v>
      </c>
      <c r="BB63" s="102">
        <v>0</v>
      </c>
      <c r="BC63" s="106">
        <f t="shared" si="10"/>
        <v>36</v>
      </c>
      <c r="BD63" s="107">
        <f t="shared" si="11"/>
        <v>5</v>
      </c>
      <c r="BE63" s="107">
        <f t="shared" si="11"/>
        <v>0</v>
      </c>
      <c r="BF63" s="107">
        <f t="shared" si="11"/>
        <v>8</v>
      </c>
      <c r="BG63" s="90"/>
      <c r="BH63" s="108">
        <f t="shared" si="12"/>
        <v>20</v>
      </c>
      <c r="BI63" s="109">
        <f t="shared" si="13"/>
        <v>2</v>
      </c>
      <c r="BJ63" s="109">
        <f t="shared" si="13"/>
        <v>0</v>
      </c>
      <c r="BK63" s="110">
        <f t="shared" si="13"/>
        <v>6</v>
      </c>
      <c r="BL63" s="228"/>
      <c r="BM63" s="114" t="s">
        <v>76</v>
      </c>
      <c r="BN63" s="256">
        <v>26</v>
      </c>
      <c r="BO63" s="246">
        <v>3</v>
      </c>
      <c r="BP63" s="246">
        <v>16</v>
      </c>
      <c r="BQ63" s="247">
        <v>3</v>
      </c>
      <c r="BR63" s="111">
        <f t="shared" si="14"/>
        <v>48</v>
      </c>
      <c r="BT63" s="392" t="s">
        <v>76</v>
      </c>
      <c r="BU63" s="388">
        <v>52</v>
      </c>
      <c r="BV63" s="389">
        <v>32</v>
      </c>
      <c r="BW63" s="389">
        <v>74</v>
      </c>
      <c r="BX63" s="390">
        <v>8</v>
      </c>
      <c r="BY63" s="391">
        <f t="shared" si="4"/>
        <v>166</v>
      </c>
    </row>
    <row r="64" spans="2:77" ht="18">
      <c r="B64" s="113" t="s">
        <v>77</v>
      </c>
      <c r="C64" s="245">
        <v>97</v>
      </c>
      <c r="D64" s="246">
        <v>134</v>
      </c>
      <c r="E64" s="247">
        <v>2188</v>
      </c>
      <c r="F64" s="98">
        <f t="shared" si="5"/>
        <v>2419</v>
      </c>
      <c r="G64" s="256">
        <v>22</v>
      </c>
      <c r="H64" s="246">
        <v>32</v>
      </c>
      <c r="I64" s="245">
        <v>1396</v>
      </c>
      <c r="J64" s="98">
        <f t="shared" si="6"/>
        <v>1450</v>
      </c>
      <c r="K64" s="256">
        <v>38</v>
      </c>
      <c r="L64" s="246">
        <v>46</v>
      </c>
      <c r="M64" s="245">
        <v>2993</v>
      </c>
      <c r="N64" s="98">
        <f t="shared" si="7"/>
        <v>3077</v>
      </c>
      <c r="O64" s="256">
        <v>29</v>
      </c>
      <c r="P64" s="246">
        <v>3</v>
      </c>
      <c r="Q64" s="246">
        <v>46</v>
      </c>
      <c r="R64" s="98">
        <f t="shared" si="8"/>
        <v>78</v>
      </c>
      <c r="S64" s="265">
        <v>0</v>
      </c>
      <c r="T64" s="99">
        <f t="shared" si="9"/>
        <v>7024</v>
      </c>
      <c r="U64" s="229"/>
      <c r="V64" s="114" t="s">
        <v>77</v>
      </c>
      <c r="W64" s="101">
        <v>12</v>
      </c>
      <c r="X64" s="102">
        <v>2</v>
      </c>
      <c r="Y64" s="102">
        <v>0</v>
      </c>
      <c r="Z64" s="103">
        <v>0</v>
      </c>
      <c r="AA64" s="101">
        <v>5</v>
      </c>
      <c r="AB64" s="104">
        <v>1</v>
      </c>
      <c r="AC64" s="104">
        <v>0</v>
      </c>
      <c r="AD64" s="103">
        <v>0</v>
      </c>
      <c r="AE64" s="101">
        <v>10</v>
      </c>
      <c r="AF64" s="104">
        <v>0</v>
      </c>
      <c r="AG64" s="104">
        <v>0</v>
      </c>
      <c r="AH64" s="103">
        <v>7</v>
      </c>
      <c r="AI64" s="101">
        <v>3</v>
      </c>
      <c r="AJ64" s="270">
        <v>0</v>
      </c>
      <c r="AK64" s="270">
        <v>0</v>
      </c>
      <c r="AL64" s="271">
        <v>2</v>
      </c>
      <c r="AM64" s="105">
        <v>4</v>
      </c>
      <c r="AN64" s="102">
        <v>1</v>
      </c>
      <c r="AO64" s="102">
        <v>0</v>
      </c>
      <c r="AP64" s="104">
        <v>1</v>
      </c>
      <c r="AQ64" s="105">
        <v>1</v>
      </c>
      <c r="AR64" s="102">
        <v>0</v>
      </c>
      <c r="AS64" s="102">
        <v>0</v>
      </c>
      <c r="AT64" s="104">
        <v>0</v>
      </c>
      <c r="AU64" s="105">
        <v>0</v>
      </c>
      <c r="AV64" s="270">
        <v>0</v>
      </c>
      <c r="AW64" s="270">
        <v>0</v>
      </c>
      <c r="AX64" s="271">
        <v>0</v>
      </c>
      <c r="AY64" s="105">
        <v>0</v>
      </c>
      <c r="AZ64" s="102">
        <v>0</v>
      </c>
      <c r="BA64" s="102">
        <v>0</v>
      </c>
      <c r="BB64" s="102">
        <v>0</v>
      </c>
      <c r="BC64" s="106">
        <f t="shared" si="10"/>
        <v>26</v>
      </c>
      <c r="BD64" s="107">
        <f t="shared" si="11"/>
        <v>3</v>
      </c>
      <c r="BE64" s="107">
        <f t="shared" si="11"/>
        <v>0</v>
      </c>
      <c r="BF64" s="107">
        <f t="shared" si="11"/>
        <v>8</v>
      </c>
      <c r="BG64" s="90"/>
      <c r="BH64" s="108">
        <f t="shared" si="12"/>
        <v>9</v>
      </c>
      <c r="BI64" s="109">
        <f t="shared" si="13"/>
        <v>1</v>
      </c>
      <c r="BJ64" s="109">
        <f t="shared" si="13"/>
        <v>0</v>
      </c>
      <c r="BK64" s="110">
        <f t="shared" si="13"/>
        <v>2</v>
      </c>
      <c r="BL64" s="228"/>
      <c r="BM64" s="114" t="s">
        <v>77</v>
      </c>
      <c r="BN64" s="256">
        <v>24</v>
      </c>
      <c r="BO64" s="246">
        <v>7</v>
      </c>
      <c r="BP64" s="246">
        <v>13</v>
      </c>
      <c r="BQ64" s="247">
        <v>0</v>
      </c>
      <c r="BR64" s="111">
        <f t="shared" si="14"/>
        <v>44</v>
      </c>
      <c r="BT64" s="392" t="s">
        <v>77</v>
      </c>
      <c r="BU64" s="388">
        <v>47</v>
      </c>
      <c r="BV64" s="389">
        <v>57</v>
      </c>
      <c r="BW64" s="389">
        <v>58</v>
      </c>
      <c r="BX64" s="390">
        <v>0</v>
      </c>
      <c r="BY64" s="391">
        <f t="shared" si="4"/>
        <v>162</v>
      </c>
    </row>
    <row r="65" spans="2:77" ht="18">
      <c r="B65" s="113" t="s">
        <v>78</v>
      </c>
      <c r="C65" s="245">
        <v>26</v>
      </c>
      <c r="D65" s="245">
        <v>21</v>
      </c>
      <c r="E65" s="245">
        <v>2163</v>
      </c>
      <c r="F65" s="98">
        <f t="shared" si="5"/>
        <v>2210</v>
      </c>
      <c r="G65" s="256">
        <v>28</v>
      </c>
      <c r="H65" s="246">
        <v>28</v>
      </c>
      <c r="I65" s="255">
        <v>1996</v>
      </c>
      <c r="J65" s="98">
        <f t="shared" si="6"/>
        <v>2052</v>
      </c>
      <c r="K65" s="256">
        <v>55</v>
      </c>
      <c r="L65" s="246">
        <v>53</v>
      </c>
      <c r="M65" s="255">
        <v>3777</v>
      </c>
      <c r="N65" s="98">
        <f t="shared" si="7"/>
        <v>3885</v>
      </c>
      <c r="O65" s="256">
        <v>75</v>
      </c>
      <c r="P65" s="255">
        <v>75</v>
      </c>
      <c r="Q65" s="255">
        <v>2043</v>
      </c>
      <c r="R65" s="98">
        <f t="shared" si="8"/>
        <v>2193</v>
      </c>
      <c r="S65" s="265">
        <v>754</v>
      </c>
      <c r="T65" s="99">
        <f t="shared" si="9"/>
        <v>11094</v>
      </c>
      <c r="U65" s="229"/>
      <c r="V65" s="114" t="s">
        <v>78</v>
      </c>
      <c r="W65" s="101">
        <v>5</v>
      </c>
      <c r="X65" s="102">
        <v>1</v>
      </c>
      <c r="Y65" s="102">
        <v>0</v>
      </c>
      <c r="Z65" s="103">
        <v>0</v>
      </c>
      <c r="AA65" s="101">
        <v>3</v>
      </c>
      <c r="AB65" s="104">
        <v>0</v>
      </c>
      <c r="AC65" s="104">
        <v>0</v>
      </c>
      <c r="AD65" s="103">
        <v>0</v>
      </c>
      <c r="AE65" s="101">
        <v>19</v>
      </c>
      <c r="AF65" s="104">
        <v>0</v>
      </c>
      <c r="AG65" s="104">
        <v>0</v>
      </c>
      <c r="AH65" s="103">
        <v>14</v>
      </c>
      <c r="AI65" s="101">
        <v>10</v>
      </c>
      <c r="AJ65" s="270">
        <v>0</v>
      </c>
      <c r="AK65" s="270">
        <v>0</v>
      </c>
      <c r="AL65" s="271">
        <v>8</v>
      </c>
      <c r="AM65" s="105">
        <v>26</v>
      </c>
      <c r="AN65" s="102">
        <v>0</v>
      </c>
      <c r="AO65" s="102">
        <v>0</v>
      </c>
      <c r="AP65" s="104">
        <v>12</v>
      </c>
      <c r="AQ65" s="105">
        <v>12</v>
      </c>
      <c r="AR65" s="102">
        <v>0</v>
      </c>
      <c r="AS65" s="102">
        <v>0</v>
      </c>
      <c r="AT65" s="104">
        <v>6</v>
      </c>
      <c r="AU65" s="105">
        <v>27</v>
      </c>
      <c r="AV65" s="270">
        <v>1</v>
      </c>
      <c r="AW65" s="270">
        <v>0</v>
      </c>
      <c r="AX65" s="271">
        <v>0</v>
      </c>
      <c r="AY65" s="105">
        <v>8</v>
      </c>
      <c r="AZ65" s="102">
        <v>0</v>
      </c>
      <c r="BA65" s="102">
        <v>0</v>
      </c>
      <c r="BB65" s="102">
        <v>0</v>
      </c>
      <c r="BC65" s="106">
        <f t="shared" si="10"/>
        <v>77</v>
      </c>
      <c r="BD65" s="107">
        <f t="shared" si="11"/>
        <v>2</v>
      </c>
      <c r="BE65" s="107">
        <f t="shared" si="11"/>
        <v>0</v>
      </c>
      <c r="BF65" s="107">
        <f t="shared" si="11"/>
        <v>26</v>
      </c>
      <c r="BG65" s="90"/>
      <c r="BH65" s="108">
        <f t="shared" si="12"/>
        <v>33</v>
      </c>
      <c r="BI65" s="109">
        <f t="shared" si="13"/>
        <v>0</v>
      </c>
      <c r="BJ65" s="109">
        <f t="shared" si="13"/>
        <v>0</v>
      </c>
      <c r="BK65" s="110">
        <f t="shared" si="13"/>
        <v>14</v>
      </c>
      <c r="BL65" s="228"/>
      <c r="BM65" s="114" t="s">
        <v>78</v>
      </c>
      <c r="BN65" s="256">
        <v>24</v>
      </c>
      <c r="BO65" s="246">
        <v>8</v>
      </c>
      <c r="BP65" s="246">
        <v>16</v>
      </c>
      <c r="BQ65" s="247">
        <v>22</v>
      </c>
      <c r="BR65" s="111">
        <f t="shared" si="14"/>
        <v>70</v>
      </c>
      <c r="BT65" s="392" t="s">
        <v>78</v>
      </c>
      <c r="BU65" s="388">
        <v>61</v>
      </c>
      <c r="BV65" s="389">
        <v>105</v>
      </c>
      <c r="BW65" s="389">
        <v>139</v>
      </c>
      <c r="BX65" s="390">
        <v>102</v>
      </c>
      <c r="BY65" s="391">
        <f t="shared" si="4"/>
        <v>407</v>
      </c>
    </row>
    <row r="66" spans="2:77" ht="18">
      <c r="B66" s="113" t="s">
        <v>79</v>
      </c>
      <c r="C66" s="245">
        <v>105</v>
      </c>
      <c r="D66" s="245">
        <v>42</v>
      </c>
      <c r="E66" s="245">
        <v>2179</v>
      </c>
      <c r="F66" s="98">
        <f t="shared" si="5"/>
        <v>2326</v>
      </c>
      <c r="G66" s="256">
        <v>35</v>
      </c>
      <c r="H66" s="246">
        <v>16</v>
      </c>
      <c r="I66" s="255">
        <v>1838</v>
      </c>
      <c r="J66" s="98">
        <f t="shared" si="6"/>
        <v>1889</v>
      </c>
      <c r="K66" s="256">
        <v>66</v>
      </c>
      <c r="L66" s="246">
        <v>31</v>
      </c>
      <c r="M66" s="255">
        <v>3372</v>
      </c>
      <c r="N66" s="98">
        <f t="shared" si="7"/>
        <v>3469</v>
      </c>
      <c r="O66" s="256">
        <v>5</v>
      </c>
      <c r="P66" s="255">
        <v>0</v>
      </c>
      <c r="Q66" s="255">
        <v>66</v>
      </c>
      <c r="R66" s="98">
        <f t="shared" si="8"/>
        <v>71</v>
      </c>
      <c r="S66" s="265">
        <v>548</v>
      </c>
      <c r="T66" s="99">
        <f t="shared" si="9"/>
        <v>8303</v>
      </c>
      <c r="U66" s="229"/>
      <c r="V66" s="114" t="s">
        <v>79</v>
      </c>
      <c r="W66" s="101">
        <v>33</v>
      </c>
      <c r="X66" s="102">
        <v>5</v>
      </c>
      <c r="Y66" s="102">
        <v>1</v>
      </c>
      <c r="Z66" s="103">
        <v>4</v>
      </c>
      <c r="AA66" s="101">
        <v>23</v>
      </c>
      <c r="AB66" s="104">
        <v>4</v>
      </c>
      <c r="AC66" s="104">
        <v>0</v>
      </c>
      <c r="AD66" s="103">
        <v>4</v>
      </c>
      <c r="AE66" s="101">
        <v>11</v>
      </c>
      <c r="AF66" s="104">
        <v>0</v>
      </c>
      <c r="AG66" s="104">
        <v>0</v>
      </c>
      <c r="AH66" s="103">
        <v>5</v>
      </c>
      <c r="AI66" s="101">
        <v>5</v>
      </c>
      <c r="AJ66" s="270">
        <v>0</v>
      </c>
      <c r="AK66" s="270">
        <v>0</v>
      </c>
      <c r="AL66" s="271">
        <v>4</v>
      </c>
      <c r="AM66" s="105">
        <v>16</v>
      </c>
      <c r="AN66" s="102">
        <v>0</v>
      </c>
      <c r="AO66" s="102">
        <v>0</v>
      </c>
      <c r="AP66" s="104">
        <v>2</v>
      </c>
      <c r="AQ66" s="105">
        <v>11</v>
      </c>
      <c r="AR66" s="102">
        <v>0</v>
      </c>
      <c r="AS66" s="102">
        <v>0</v>
      </c>
      <c r="AT66" s="104">
        <v>1</v>
      </c>
      <c r="AU66" s="105">
        <v>0</v>
      </c>
      <c r="AV66" s="270">
        <v>0</v>
      </c>
      <c r="AW66" s="270">
        <v>0</v>
      </c>
      <c r="AX66" s="271">
        <v>0</v>
      </c>
      <c r="AY66" s="105">
        <v>0</v>
      </c>
      <c r="AZ66" s="102">
        <v>0</v>
      </c>
      <c r="BA66" s="102">
        <v>0</v>
      </c>
      <c r="BB66" s="102">
        <v>0</v>
      </c>
      <c r="BC66" s="106">
        <f t="shared" si="10"/>
        <v>60</v>
      </c>
      <c r="BD66" s="107">
        <f t="shared" si="11"/>
        <v>5</v>
      </c>
      <c r="BE66" s="107">
        <f t="shared" si="11"/>
        <v>1</v>
      </c>
      <c r="BF66" s="107">
        <f t="shared" si="11"/>
        <v>11</v>
      </c>
      <c r="BG66" s="90"/>
      <c r="BH66" s="108">
        <f t="shared" si="12"/>
        <v>39</v>
      </c>
      <c r="BI66" s="109">
        <f t="shared" si="13"/>
        <v>4</v>
      </c>
      <c r="BJ66" s="109">
        <f t="shared" si="13"/>
        <v>0</v>
      </c>
      <c r="BK66" s="110">
        <f t="shared" si="13"/>
        <v>9</v>
      </c>
      <c r="BL66" s="228"/>
      <c r="BM66" s="114" t="s">
        <v>79</v>
      </c>
      <c r="BN66" s="256">
        <v>28</v>
      </c>
      <c r="BO66" s="246">
        <v>8</v>
      </c>
      <c r="BP66" s="246">
        <v>7</v>
      </c>
      <c r="BQ66" s="247">
        <v>0</v>
      </c>
      <c r="BR66" s="111">
        <f t="shared" si="14"/>
        <v>43</v>
      </c>
      <c r="BT66" s="392" t="s">
        <v>79</v>
      </c>
      <c r="BU66" s="388">
        <v>118</v>
      </c>
      <c r="BV66" s="389">
        <v>71</v>
      </c>
      <c r="BW66" s="389">
        <v>94</v>
      </c>
      <c r="BX66" s="390">
        <v>3</v>
      </c>
      <c r="BY66" s="391">
        <f t="shared" si="4"/>
        <v>286</v>
      </c>
    </row>
    <row r="67" spans="2:77" ht="18">
      <c r="B67" s="113" t="s">
        <v>80</v>
      </c>
      <c r="C67" s="245">
        <v>0</v>
      </c>
      <c r="D67" s="246">
        <v>350</v>
      </c>
      <c r="E67" s="247">
        <v>8704</v>
      </c>
      <c r="F67" s="98">
        <f t="shared" si="5"/>
        <v>9054</v>
      </c>
      <c r="G67" s="256">
        <v>0</v>
      </c>
      <c r="H67" s="246">
        <v>68</v>
      </c>
      <c r="I67" s="245">
        <v>5560</v>
      </c>
      <c r="J67" s="98">
        <f t="shared" si="6"/>
        <v>5628</v>
      </c>
      <c r="K67" s="256">
        <v>0</v>
      </c>
      <c r="L67" s="246">
        <v>260</v>
      </c>
      <c r="M67" s="245">
        <v>11990</v>
      </c>
      <c r="N67" s="98">
        <f t="shared" si="7"/>
        <v>12250</v>
      </c>
      <c r="O67" s="256">
        <v>0</v>
      </c>
      <c r="P67" s="246">
        <v>23</v>
      </c>
      <c r="Q67" s="246">
        <v>39</v>
      </c>
      <c r="R67" s="98">
        <f t="shared" si="8"/>
        <v>62</v>
      </c>
      <c r="S67" s="265">
        <v>0</v>
      </c>
      <c r="T67" s="99">
        <f t="shared" si="9"/>
        <v>26994</v>
      </c>
      <c r="U67" s="229"/>
      <c r="V67" s="114" t="s">
        <v>80</v>
      </c>
      <c r="W67" s="101">
        <v>114</v>
      </c>
      <c r="X67" s="102">
        <v>11</v>
      </c>
      <c r="Y67" s="102">
        <v>1</v>
      </c>
      <c r="Z67" s="103">
        <v>2</v>
      </c>
      <c r="AA67" s="101">
        <v>60</v>
      </c>
      <c r="AB67" s="104">
        <v>6</v>
      </c>
      <c r="AC67" s="104">
        <v>0</v>
      </c>
      <c r="AD67" s="103">
        <v>1</v>
      </c>
      <c r="AE67" s="101">
        <v>33</v>
      </c>
      <c r="AF67" s="104">
        <v>1</v>
      </c>
      <c r="AG67" s="104">
        <v>0</v>
      </c>
      <c r="AH67" s="103">
        <v>24</v>
      </c>
      <c r="AI67" s="101">
        <v>15</v>
      </c>
      <c r="AJ67" s="270">
        <v>1</v>
      </c>
      <c r="AK67" s="270">
        <v>0</v>
      </c>
      <c r="AL67" s="271">
        <v>11</v>
      </c>
      <c r="AM67" s="105">
        <v>117</v>
      </c>
      <c r="AN67" s="102">
        <v>1</v>
      </c>
      <c r="AO67" s="102">
        <v>3</v>
      </c>
      <c r="AP67" s="104">
        <v>67</v>
      </c>
      <c r="AQ67" s="105">
        <v>65</v>
      </c>
      <c r="AR67" s="102">
        <v>1</v>
      </c>
      <c r="AS67" s="102">
        <v>1</v>
      </c>
      <c r="AT67" s="104">
        <v>41</v>
      </c>
      <c r="AU67" s="105">
        <v>0</v>
      </c>
      <c r="AV67" s="270">
        <v>0</v>
      </c>
      <c r="AW67" s="270">
        <v>0</v>
      </c>
      <c r="AX67" s="271">
        <v>0</v>
      </c>
      <c r="AY67" s="105">
        <v>0</v>
      </c>
      <c r="AZ67" s="102">
        <v>0</v>
      </c>
      <c r="BA67" s="102">
        <v>0</v>
      </c>
      <c r="BB67" s="102">
        <v>0</v>
      </c>
      <c r="BC67" s="106">
        <f t="shared" si="10"/>
        <v>264</v>
      </c>
      <c r="BD67" s="107">
        <f t="shared" si="11"/>
        <v>13</v>
      </c>
      <c r="BE67" s="107">
        <f t="shared" si="11"/>
        <v>4</v>
      </c>
      <c r="BF67" s="107">
        <f t="shared" si="11"/>
        <v>93</v>
      </c>
      <c r="BG67" s="90"/>
      <c r="BH67" s="108">
        <f t="shared" si="12"/>
        <v>140</v>
      </c>
      <c r="BI67" s="109">
        <f t="shared" si="13"/>
        <v>8</v>
      </c>
      <c r="BJ67" s="109">
        <f t="shared" si="13"/>
        <v>1</v>
      </c>
      <c r="BK67" s="110">
        <f t="shared" si="13"/>
        <v>53</v>
      </c>
      <c r="BL67" s="228"/>
      <c r="BM67" s="114" t="s">
        <v>80</v>
      </c>
      <c r="BN67" s="256">
        <v>161</v>
      </c>
      <c r="BO67" s="246">
        <v>35</v>
      </c>
      <c r="BP67" s="246">
        <v>76</v>
      </c>
      <c r="BQ67" s="247">
        <v>0</v>
      </c>
      <c r="BR67" s="111">
        <f t="shared" si="14"/>
        <v>272</v>
      </c>
      <c r="BT67" s="392" t="s">
        <v>80</v>
      </c>
      <c r="BU67" s="388">
        <v>444</v>
      </c>
      <c r="BV67" s="389">
        <v>404</v>
      </c>
      <c r="BW67" s="389">
        <v>603</v>
      </c>
      <c r="BX67" s="390">
        <v>0</v>
      </c>
      <c r="BY67" s="391">
        <f t="shared" si="4"/>
        <v>1451</v>
      </c>
    </row>
    <row r="68" spans="2:77" ht="18">
      <c r="B68" s="113" t="s">
        <v>81</v>
      </c>
      <c r="C68" s="245">
        <v>17</v>
      </c>
      <c r="D68" s="246">
        <v>229</v>
      </c>
      <c r="E68" s="247">
        <v>7031</v>
      </c>
      <c r="F68" s="98">
        <f t="shared" si="5"/>
        <v>7277</v>
      </c>
      <c r="G68" s="256">
        <v>3</v>
      </c>
      <c r="H68" s="246">
        <v>57</v>
      </c>
      <c r="I68" s="245">
        <v>4179</v>
      </c>
      <c r="J68" s="98">
        <f t="shared" si="6"/>
        <v>4239</v>
      </c>
      <c r="K68" s="256">
        <v>9</v>
      </c>
      <c r="L68" s="246">
        <v>139</v>
      </c>
      <c r="M68" s="245">
        <v>7257</v>
      </c>
      <c r="N68" s="98">
        <f t="shared" si="7"/>
        <v>7405</v>
      </c>
      <c r="O68" s="256">
        <v>12</v>
      </c>
      <c r="P68" s="246">
        <v>12</v>
      </c>
      <c r="Q68" s="246">
        <v>912</v>
      </c>
      <c r="R68" s="98">
        <f t="shared" si="8"/>
        <v>936</v>
      </c>
      <c r="S68" s="265">
        <v>0</v>
      </c>
      <c r="T68" s="99">
        <f t="shared" si="9"/>
        <v>19857</v>
      </c>
      <c r="U68" s="229"/>
      <c r="V68" s="114" t="s">
        <v>81</v>
      </c>
      <c r="W68" s="101">
        <v>88</v>
      </c>
      <c r="X68" s="102">
        <v>2</v>
      </c>
      <c r="Y68" s="102">
        <v>0</v>
      </c>
      <c r="Z68" s="103">
        <v>0</v>
      </c>
      <c r="AA68" s="101">
        <v>47</v>
      </c>
      <c r="AB68" s="104">
        <v>2</v>
      </c>
      <c r="AC68" s="104">
        <v>0</v>
      </c>
      <c r="AD68" s="103">
        <v>0</v>
      </c>
      <c r="AE68" s="101">
        <v>35</v>
      </c>
      <c r="AF68" s="104">
        <v>1</v>
      </c>
      <c r="AG68" s="104">
        <v>0</v>
      </c>
      <c r="AH68" s="103">
        <v>5</v>
      </c>
      <c r="AI68" s="101">
        <v>19</v>
      </c>
      <c r="AJ68" s="270">
        <v>1</v>
      </c>
      <c r="AK68" s="270">
        <v>0</v>
      </c>
      <c r="AL68" s="271">
        <v>3</v>
      </c>
      <c r="AM68" s="105">
        <v>65</v>
      </c>
      <c r="AN68" s="102">
        <v>1</v>
      </c>
      <c r="AO68" s="102">
        <v>0</v>
      </c>
      <c r="AP68" s="104">
        <v>1</v>
      </c>
      <c r="AQ68" s="105">
        <v>46</v>
      </c>
      <c r="AR68" s="102">
        <v>0</v>
      </c>
      <c r="AS68" s="102">
        <v>0</v>
      </c>
      <c r="AT68" s="104">
        <v>1</v>
      </c>
      <c r="AU68" s="105">
        <v>3</v>
      </c>
      <c r="AV68" s="270">
        <v>0</v>
      </c>
      <c r="AW68" s="270">
        <v>0</v>
      </c>
      <c r="AX68" s="271">
        <v>0</v>
      </c>
      <c r="AY68" s="105">
        <v>0</v>
      </c>
      <c r="AZ68" s="102">
        <v>0</v>
      </c>
      <c r="BA68" s="102">
        <v>0</v>
      </c>
      <c r="BB68" s="102">
        <v>0</v>
      </c>
      <c r="BC68" s="106">
        <f t="shared" si="10"/>
        <v>191</v>
      </c>
      <c r="BD68" s="107">
        <f t="shared" si="11"/>
        <v>4</v>
      </c>
      <c r="BE68" s="107">
        <f t="shared" si="11"/>
        <v>0</v>
      </c>
      <c r="BF68" s="107">
        <f t="shared" si="11"/>
        <v>6</v>
      </c>
      <c r="BG68" s="90"/>
      <c r="BH68" s="108">
        <f t="shared" si="12"/>
        <v>112</v>
      </c>
      <c r="BI68" s="109">
        <f t="shared" si="13"/>
        <v>3</v>
      </c>
      <c r="BJ68" s="109">
        <f t="shared" si="13"/>
        <v>0</v>
      </c>
      <c r="BK68" s="110">
        <f t="shared" si="13"/>
        <v>4</v>
      </c>
      <c r="BL68" s="228"/>
      <c r="BM68" s="114" t="s">
        <v>81</v>
      </c>
      <c r="BN68" s="256">
        <v>89</v>
      </c>
      <c r="BO68" s="246">
        <v>27</v>
      </c>
      <c r="BP68" s="246">
        <v>51</v>
      </c>
      <c r="BQ68" s="247">
        <v>7</v>
      </c>
      <c r="BR68" s="111">
        <f t="shared" si="14"/>
        <v>174</v>
      </c>
      <c r="BT68" s="392" t="s">
        <v>81</v>
      </c>
      <c r="BU68" s="388">
        <v>247</v>
      </c>
      <c r="BV68" s="389">
        <v>194</v>
      </c>
      <c r="BW68" s="389">
        <v>321</v>
      </c>
      <c r="BX68" s="390">
        <v>24</v>
      </c>
      <c r="BY68" s="391">
        <f t="shared" si="4"/>
        <v>786</v>
      </c>
    </row>
    <row r="69" spans="2:77" ht="18">
      <c r="B69" s="113" t="s">
        <v>82</v>
      </c>
      <c r="C69" s="245">
        <v>2</v>
      </c>
      <c r="D69" s="246">
        <v>335</v>
      </c>
      <c r="E69" s="247">
        <v>56339</v>
      </c>
      <c r="F69" s="98">
        <f t="shared" si="5"/>
        <v>56676</v>
      </c>
      <c r="G69" s="256">
        <v>1</v>
      </c>
      <c r="H69" s="246">
        <v>69</v>
      </c>
      <c r="I69" s="245">
        <v>31351</v>
      </c>
      <c r="J69" s="98">
        <f t="shared" si="6"/>
        <v>31421</v>
      </c>
      <c r="K69" s="256">
        <v>0</v>
      </c>
      <c r="L69" s="246">
        <v>131</v>
      </c>
      <c r="M69" s="245">
        <v>44035</v>
      </c>
      <c r="N69" s="98">
        <f t="shared" si="7"/>
        <v>44166</v>
      </c>
      <c r="O69" s="256">
        <v>12</v>
      </c>
      <c r="P69" s="246">
        <v>0</v>
      </c>
      <c r="Q69" s="246">
        <v>445</v>
      </c>
      <c r="R69" s="98">
        <f t="shared" si="8"/>
        <v>457</v>
      </c>
      <c r="S69" s="265">
        <v>0</v>
      </c>
      <c r="T69" s="99">
        <f t="shared" si="9"/>
        <v>132720</v>
      </c>
      <c r="U69" s="229"/>
      <c r="V69" s="114" t="s">
        <v>82</v>
      </c>
      <c r="W69" s="101">
        <v>230</v>
      </c>
      <c r="X69" s="102">
        <v>11</v>
      </c>
      <c r="Y69" s="102">
        <v>0</v>
      </c>
      <c r="Z69" s="103">
        <v>13</v>
      </c>
      <c r="AA69" s="101">
        <v>180</v>
      </c>
      <c r="AB69" s="104">
        <v>8</v>
      </c>
      <c r="AC69" s="104">
        <v>0</v>
      </c>
      <c r="AD69" s="103">
        <v>13</v>
      </c>
      <c r="AE69" s="101">
        <v>45</v>
      </c>
      <c r="AF69" s="104">
        <v>1</v>
      </c>
      <c r="AG69" s="104">
        <v>0</v>
      </c>
      <c r="AH69" s="103">
        <v>24</v>
      </c>
      <c r="AI69" s="101">
        <v>31</v>
      </c>
      <c r="AJ69" s="270">
        <v>1</v>
      </c>
      <c r="AK69" s="270">
        <v>0</v>
      </c>
      <c r="AL69" s="271">
        <v>18</v>
      </c>
      <c r="AM69" s="105">
        <v>89</v>
      </c>
      <c r="AN69" s="102">
        <v>0</v>
      </c>
      <c r="AO69" s="102">
        <v>0</v>
      </c>
      <c r="AP69" s="104">
        <v>25</v>
      </c>
      <c r="AQ69" s="105">
        <v>74</v>
      </c>
      <c r="AR69" s="102">
        <v>0</v>
      </c>
      <c r="AS69" s="102">
        <v>0</v>
      </c>
      <c r="AT69" s="104">
        <v>21</v>
      </c>
      <c r="AU69" s="105">
        <v>0</v>
      </c>
      <c r="AV69" s="270">
        <v>0</v>
      </c>
      <c r="AW69" s="270">
        <v>0</v>
      </c>
      <c r="AX69" s="271">
        <v>0</v>
      </c>
      <c r="AY69" s="105">
        <v>0</v>
      </c>
      <c r="AZ69" s="102">
        <v>0</v>
      </c>
      <c r="BA69" s="102">
        <v>0</v>
      </c>
      <c r="BB69" s="103">
        <v>0</v>
      </c>
      <c r="BC69" s="106">
        <f t="shared" si="10"/>
        <v>364</v>
      </c>
      <c r="BD69" s="107">
        <f t="shared" si="11"/>
        <v>12</v>
      </c>
      <c r="BE69" s="107">
        <f t="shared" si="11"/>
        <v>0</v>
      </c>
      <c r="BF69" s="107">
        <f t="shared" si="11"/>
        <v>62</v>
      </c>
      <c r="BG69" s="90"/>
      <c r="BH69" s="108">
        <f t="shared" si="12"/>
        <v>285</v>
      </c>
      <c r="BI69" s="109">
        <f t="shared" si="13"/>
        <v>9</v>
      </c>
      <c r="BJ69" s="109">
        <f t="shared" si="13"/>
        <v>0</v>
      </c>
      <c r="BK69" s="110">
        <f t="shared" si="13"/>
        <v>52</v>
      </c>
      <c r="BL69" s="228"/>
      <c r="BM69" s="114" t="s">
        <v>82</v>
      </c>
      <c r="BN69" s="256">
        <v>262</v>
      </c>
      <c r="BO69" s="246">
        <v>47</v>
      </c>
      <c r="BP69" s="246">
        <v>61</v>
      </c>
      <c r="BQ69" s="247">
        <v>0</v>
      </c>
      <c r="BR69" s="111">
        <f t="shared" si="14"/>
        <v>370</v>
      </c>
      <c r="BT69" s="392" t="s">
        <v>82</v>
      </c>
      <c r="BU69" s="388">
        <v>1147</v>
      </c>
      <c r="BV69" s="389">
        <v>620</v>
      </c>
      <c r="BW69" s="389">
        <v>677</v>
      </c>
      <c r="BX69" s="390">
        <v>0</v>
      </c>
      <c r="BY69" s="391">
        <f t="shared" si="4"/>
        <v>2444</v>
      </c>
    </row>
    <row r="70" spans="2:77" ht="18">
      <c r="B70" s="113" t="s">
        <v>83</v>
      </c>
      <c r="C70" s="245">
        <v>58</v>
      </c>
      <c r="D70" s="246">
        <v>47</v>
      </c>
      <c r="E70" s="247">
        <v>921</v>
      </c>
      <c r="F70" s="98">
        <f t="shared" si="5"/>
        <v>1026</v>
      </c>
      <c r="G70" s="256">
        <v>12</v>
      </c>
      <c r="H70" s="246">
        <v>30</v>
      </c>
      <c r="I70" s="245">
        <v>1226</v>
      </c>
      <c r="J70" s="98">
        <f t="shared" si="6"/>
        <v>1268</v>
      </c>
      <c r="K70" s="256">
        <v>30</v>
      </c>
      <c r="L70" s="246">
        <v>78</v>
      </c>
      <c r="M70" s="245">
        <v>1662</v>
      </c>
      <c r="N70" s="98">
        <f t="shared" si="7"/>
        <v>1770</v>
      </c>
      <c r="O70" s="256">
        <v>43</v>
      </c>
      <c r="P70" s="246">
        <v>13</v>
      </c>
      <c r="Q70" s="246">
        <v>279</v>
      </c>
      <c r="R70" s="98">
        <f t="shared" si="8"/>
        <v>335</v>
      </c>
      <c r="S70" s="265">
        <v>0</v>
      </c>
      <c r="T70" s="99">
        <f t="shared" si="9"/>
        <v>4399</v>
      </c>
      <c r="U70" s="229"/>
      <c r="V70" s="114" t="s">
        <v>83</v>
      </c>
      <c r="W70" s="101">
        <v>9</v>
      </c>
      <c r="X70" s="102">
        <v>0</v>
      </c>
      <c r="Y70" s="102">
        <v>0</v>
      </c>
      <c r="Z70" s="103">
        <v>0</v>
      </c>
      <c r="AA70" s="101">
        <v>4</v>
      </c>
      <c r="AB70" s="104">
        <v>0</v>
      </c>
      <c r="AC70" s="104">
        <v>0</v>
      </c>
      <c r="AD70" s="103">
        <v>0</v>
      </c>
      <c r="AE70" s="101">
        <v>5</v>
      </c>
      <c r="AF70" s="104">
        <v>0</v>
      </c>
      <c r="AG70" s="104">
        <v>0</v>
      </c>
      <c r="AH70" s="103">
        <v>0</v>
      </c>
      <c r="AI70" s="101">
        <v>4</v>
      </c>
      <c r="AJ70" s="270">
        <v>0</v>
      </c>
      <c r="AK70" s="270">
        <v>0</v>
      </c>
      <c r="AL70" s="271">
        <v>0</v>
      </c>
      <c r="AM70" s="105">
        <v>25</v>
      </c>
      <c r="AN70" s="102">
        <v>0</v>
      </c>
      <c r="AO70" s="102">
        <v>0</v>
      </c>
      <c r="AP70" s="104">
        <v>0</v>
      </c>
      <c r="AQ70" s="105">
        <v>19</v>
      </c>
      <c r="AR70" s="102">
        <v>0</v>
      </c>
      <c r="AS70" s="102">
        <v>0</v>
      </c>
      <c r="AT70" s="104">
        <v>0</v>
      </c>
      <c r="AU70" s="105">
        <v>3</v>
      </c>
      <c r="AV70" s="270">
        <v>0</v>
      </c>
      <c r="AW70" s="270">
        <v>0</v>
      </c>
      <c r="AX70" s="271">
        <v>0</v>
      </c>
      <c r="AY70" s="105">
        <v>2</v>
      </c>
      <c r="AZ70" s="102">
        <v>0</v>
      </c>
      <c r="BA70" s="102">
        <v>0</v>
      </c>
      <c r="BB70" s="102">
        <v>0</v>
      </c>
      <c r="BC70" s="106">
        <f t="shared" si="10"/>
        <v>42</v>
      </c>
      <c r="BD70" s="107">
        <f t="shared" si="11"/>
        <v>0</v>
      </c>
      <c r="BE70" s="107">
        <f t="shared" si="11"/>
        <v>0</v>
      </c>
      <c r="BF70" s="107">
        <f t="shared" si="11"/>
        <v>0</v>
      </c>
      <c r="BG70" s="90"/>
      <c r="BH70" s="108">
        <f t="shared" si="12"/>
        <v>29</v>
      </c>
      <c r="BI70" s="109">
        <f t="shared" si="13"/>
        <v>0</v>
      </c>
      <c r="BJ70" s="109">
        <f t="shared" si="13"/>
        <v>0</v>
      </c>
      <c r="BK70" s="110">
        <f t="shared" si="13"/>
        <v>0</v>
      </c>
      <c r="BL70" s="228"/>
      <c r="BM70" s="114" t="s">
        <v>83</v>
      </c>
      <c r="BN70" s="256">
        <v>27</v>
      </c>
      <c r="BO70" s="246">
        <v>11</v>
      </c>
      <c r="BP70" s="246">
        <v>17</v>
      </c>
      <c r="BQ70" s="247">
        <v>1</v>
      </c>
      <c r="BR70" s="111">
        <f t="shared" si="14"/>
        <v>56</v>
      </c>
      <c r="BT70" s="392" t="s">
        <v>83</v>
      </c>
      <c r="BU70" s="388">
        <v>63</v>
      </c>
      <c r="BV70" s="389">
        <v>171</v>
      </c>
      <c r="BW70" s="389">
        <v>151</v>
      </c>
      <c r="BX70" s="390">
        <v>19</v>
      </c>
      <c r="BY70" s="391">
        <f t="shared" si="4"/>
        <v>404</v>
      </c>
    </row>
    <row r="71" spans="2:77" ht="18">
      <c r="B71" s="113" t="s">
        <v>84</v>
      </c>
      <c r="C71" s="245">
        <v>77</v>
      </c>
      <c r="D71" s="246">
        <v>206</v>
      </c>
      <c r="E71" s="247">
        <v>10059</v>
      </c>
      <c r="F71" s="98">
        <f t="shared" si="5"/>
        <v>10342</v>
      </c>
      <c r="G71" s="256">
        <v>24</v>
      </c>
      <c r="H71" s="246">
        <v>78</v>
      </c>
      <c r="I71" s="245">
        <v>4633</v>
      </c>
      <c r="J71" s="98">
        <f t="shared" si="6"/>
        <v>4735</v>
      </c>
      <c r="K71" s="256">
        <v>53</v>
      </c>
      <c r="L71" s="246">
        <v>140</v>
      </c>
      <c r="M71" s="245">
        <v>10516</v>
      </c>
      <c r="N71" s="98">
        <f t="shared" si="7"/>
        <v>10709</v>
      </c>
      <c r="O71" s="256">
        <v>74</v>
      </c>
      <c r="P71" s="246">
        <v>61</v>
      </c>
      <c r="Q71" s="246">
        <v>759</v>
      </c>
      <c r="R71" s="98">
        <f t="shared" si="8"/>
        <v>894</v>
      </c>
      <c r="S71" s="265">
        <v>273</v>
      </c>
      <c r="T71" s="99">
        <f t="shared" si="9"/>
        <v>26953</v>
      </c>
      <c r="U71" s="229"/>
      <c r="V71" s="114" t="s">
        <v>84</v>
      </c>
      <c r="W71" s="101">
        <v>59</v>
      </c>
      <c r="X71" s="102">
        <v>4</v>
      </c>
      <c r="Y71" s="102">
        <v>0</v>
      </c>
      <c r="Z71" s="103">
        <v>2</v>
      </c>
      <c r="AA71" s="101">
        <v>44</v>
      </c>
      <c r="AB71" s="104">
        <v>3</v>
      </c>
      <c r="AC71" s="104">
        <v>0</v>
      </c>
      <c r="AD71" s="103">
        <v>2</v>
      </c>
      <c r="AE71" s="101">
        <v>25</v>
      </c>
      <c r="AF71" s="104">
        <v>0</v>
      </c>
      <c r="AG71" s="104">
        <v>0</v>
      </c>
      <c r="AH71" s="103">
        <v>9</v>
      </c>
      <c r="AI71" s="101">
        <v>14</v>
      </c>
      <c r="AJ71" s="270">
        <v>0</v>
      </c>
      <c r="AK71" s="270">
        <v>0</v>
      </c>
      <c r="AL71" s="271">
        <v>3</v>
      </c>
      <c r="AM71" s="105">
        <v>44</v>
      </c>
      <c r="AN71" s="102">
        <v>0</v>
      </c>
      <c r="AO71" s="102">
        <v>0</v>
      </c>
      <c r="AP71" s="104">
        <v>7</v>
      </c>
      <c r="AQ71" s="105">
        <v>37</v>
      </c>
      <c r="AR71" s="102">
        <v>0</v>
      </c>
      <c r="AS71" s="102">
        <v>0</v>
      </c>
      <c r="AT71" s="104">
        <v>7</v>
      </c>
      <c r="AU71" s="105">
        <v>6</v>
      </c>
      <c r="AV71" s="270">
        <v>1</v>
      </c>
      <c r="AW71" s="270">
        <v>0</v>
      </c>
      <c r="AX71" s="271">
        <v>1</v>
      </c>
      <c r="AY71" s="105">
        <v>6</v>
      </c>
      <c r="AZ71" s="102">
        <v>1</v>
      </c>
      <c r="BA71" s="102">
        <v>0</v>
      </c>
      <c r="BB71" s="102">
        <v>1</v>
      </c>
      <c r="BC71" s="106">
        <f t="shared" si="10"/>
        <v>134</v>
      </c>
      <c r="BD71" s="107">
        <f t="shared" si="11"/>
        <v>5</v>
      </c>
      <c r="BE71" s="107">
        <f t="shared" si="11"/>
        <v>0</v>
      </c>
      <c r="BF71" s="107">
        <f t="shared" si="11"/>
        <v>19</v>
      </c>
      <c r="BG71" s="90"/>
      <c r="BH71" s="108">
        <f t="shared" si="12"/>
        <v>101</v>
      </c>
      <c r="BI71" s="109">
        <f t="shared" si="13"/>
        <v>4</v>
      </c>
      <c r="BJ71" s="109">
        <f t="shared" si="13"/>
        <v>0</v>
      </c>
      <c r="BK71" s="110">
        <f t="shared" si="13"/>
        <v>13</v>
      </c>
      <c r="BL71" s="228"/>
      <c r="BM71" s="114" t="s">
        <v>84</v>
      </c>
      <c r="BN71" s="256">
        <v>75</v>
      </c>
      <c r="BO71" s="246">
        <v>18</v>
      </c>
      <c r="BP71" s="246">
        <v>14</v>
      </c>
      <c r="BQ71" s="247">
        <v>3</v>
      </c>
      <c r="BR71" s="111">
        <f t="shared" si="14"/>
        <v>110</v>
      </c>
      <c r="BT71" s="392" t="s">
        <v>84</v>
      </c>
      <c r="BU71" s="388">
        <v>259</v>
      </c>
      <c r="BV71" s="389">
        <v>130</v>
      </c>
      <c r="BW71" s="389">
        <v>219</v>
      </c>
      <c r="BX71" s="390">
        <v>28</v>
      </c>
      <c r="BY71" s="391">
        <f t="shared" si="4"/>
        <v>636</v>
      </c>
    </row>
    <row r="72" spans="2:77" ht="18">
      <c r="B72" s="113" t="s">
        <v>85</v>
      </c>
      <c r="C72" s="245">
        <v>2</v>
      </c>
      <c r="D72" s="246">
        <v>33</v>
      </c>
      <c r="E72" s="247">
        <v>914</v>
      </c>
      <c r="F72" s="98">
        <f t="shared" si="5"/>
        <v>949</v>
      </c>
      <c r="G72" s="256">
        <v>1</v>
      </c>
      <c r="H72" s="246">
        <v>14</v>
      </c>
      <c r="I72" s="245">
        <v>2906</v>
      </c>
      <c r="J72" s="98">
        <f t="shared" si="6"/>
        <v>2921</v>
      </c>
      <c r="K72" s="256">
        <v>3</v>
      </c>
      <c r="L72" s="246">
        <v>64</v>
      </c>
      <c r="M72" s="245">
        <v>4566</v>
      </c>
      <c r="N72" s="98">
        <f t="shared" si="7"/>
        <v>4633</v>
      </c>
      <c r="O72" s="256">
        <v>0</v>
      </c>
      <c r="P72" s="246">
        <v>5</v>
      </c>
      <c r="Q72" s="246">
        <v>34</v>
      </c>
      <c r="R72" s="98">
        <f t="shared" si="8"/>
        <v>39</v>
      </c>
      <c r="S72" s="265">
        <v>0</v>
      </c>
      <c r="T72" s="99">
        <f t="shared" si="9"/>
        <v>8542</v>
      </c>
      <c r="U72" s="229"/>
      <c r="V72" s="114" t="s">
        <v>85</v>
      </c>
      <c r="W72" s="101">
        <v>9</v>
      </c>
      <c r="X72" s="102">
        <v>2</v>
      </c>
      <c r="Y72" s="102">
        <v>0</v>
      </c>
      <c r="Z72" s="103">
        <v>0</v>
      </c>
      <c r="AA72" s="101">
        <v>3</v>
      </c>
      <c r="AB72" s="104">
        <v>1</v>
      </c>
      <c r="AC72" s="104">
        <v>0</v>
      </c>
      <c r="AD72" s="103">
        <v>0</v>
      </c>
      <c r="AE72" s="101">
        <v>11</v>
      </c>
      <c r="AF72" s="104">
        <v>1</v>
      </c>
      <c r="AG72" s="104">
        <v>0</v>
      </c>
      <c r="AH72" s="103">
        <v>3</v>
      </c>
      <c r="AI72" s="101">
        <v>6</v>
      </c>
      <c r="AJ72" s="270">
        <v>1</v>
      </c>
      <c r="AK72" s="270">
        <v>0</v>
      </c>
      <c r="AL72" s="271">
        <v>1</v>
      </c>
      <c r="AM72" s="105">
        <v>26</v>
      </c>
      <c r="AN72" s="102">
        <v>0</v>
      </c>
      <c r="AO72" s="102">
        <v>1</v>
      </c>
      <c r="AP72" s="104">
        <v>1</v>
      </c>
      <c r="AQ72" s="105">
        <v>18</v>
      </c>
      <c r="AR72" s="102">
        <v>0</v>
      </c>
      <c r="AS72" s="102">
        <v>0</v>
      </c>
      <c r="AT72" s="104">
        <v>0</v>
      </c>
      <c r="AU72" s="105">
        <v>0</v>
      </c>
      <c r="AV72" s="270">
        <v>0</v>
      </c>
      <c r="AW72" s="270">
        <v>0</v>
      </c>
      <c r="AX72" s="271">
        <v>0</v>
      </c>
      <c r="AY72" s="105">
        <v>0</v>
      </c>
      <c r="AZ72" s="102">
        <v>0</v>
      </c>
      <c r="BA72" s="102">
        <v>0</v>
      </c>
      <c r="BB72" s="102">
        <v>0</v>
      </c>
      <c r="BC72" s="106">
        <f t="shared" si="10"/>
        <v>46</v>
      </c>
      <c r="BD72" s="107">
        <f t="shared" si="11"/>
        <v>3</v>
      </c>
      <c r="BE72" s="107">
        <f t="shared" si="11"/>
        <v>1</v>
      </c>
      <c r="BF72" s="107">
        <f t="shared" si="11"/>
        <v>4</v>
      </c>
      <c r="BG72" s="90"/>
      <c r="BH72" s="108">
        <f t="shared" si="12"/>
        <v>27</v>
      </c>
      <c r="BI72" s="109">
        <f t="shared" si="13"/>
        <v>2</v>
      </c>
      <c r="BJ72" s="109">
        <f t="shared" si="13"/>
        <v>0</v>
      </c>
      <c r="BK72" s="110">
        <f t="shared" si="13"/>
        <v>1</v>
      </c>
      <c r="BL72" s="228"/>
      <c r="BM72" s="114" t="s">
        <v>85</v>
      </c>
      <c r="BN72" s="256">
        <v>4</v>
      </c>
      <c r="BO72" s="246">
        <v>8</v>
      </c>
      <c r="BP72" s="246">
        <v>14</v>
      </c>
      <c r="BQ72" s="247">
        <v>1</v>
      </c>
      <c r="BR72" s="111">
        <f t="shared" si="14"/>
        <v>27</v>
      </c>
      <c r="BT72" s="392" t="s">
        <v>85</v>
      </c>
      <c r="BU72" s="388">
        <v>30</v>
      </c>
      <c r="BV72" s="389">
        <v>83</v>
      </c>
      <c r="BW72" s="389">
        <v>132</v>
      </c>
      <c r="BX72" s="390">
        <v>2</v>
      </c>
      <c r="BY72" s="391">
        <f t="shared" si="4"/>
        <v>247</v>
      </c>
    </row>
    <row r="73" spans="2:77" ht="18">
      <c r="B73" s="113" t="s">
        <v>86</v>
      </c>
      <c r="C73" s="245">
        <v>0</v>
      </c>
      <c r="D73" s="246">
        <v>42</v>
      </c>
      <c r="E73" s="247">
        <v>5221</v>
      </c>
      <c r="F73" s="98">
        <f t="shared" si="5"/>
        <v>5263</v>
      </c>
      <c r="G73" s="256">
        <v>0</v>
      </c>
      <c r="H73" s="246">
        <v>11</v>
      </c>
      <c r="I73" s="245">
        <v>3971</v>
      </c>
      <c r="J73" s="98">
        <f t="shared" si="6"/>
        <v>3982</v>
      </c>
      <c r="K73" s="256">
        <v>0</v>
      </c>
      <c r="L73" s="246">
        <v>40</v>
      </c>
      <c r="M73" s="245">
        <v>9015</v>
      </c>
      <c r="N73" s="98">
        <f t="shared" si="7"/>
        <v>9055</v>
      </c>
      <c r="O73" s="256">
        <v>0</v>
      </c>
      <c r="P73" s="246">
        <v>0</v>
      </c>
      <c r="Q73" s="246">
        <v>0</v>
      </c>
      <c r="R73" s="98">
        <f t="shared" si="8"/>
        <v>0</v>
      </c>
      <c r="S73" s="265">
        <v>0</v>
      </c>
      <c r="T73" s="99">
        <f t="shared" si="9"/>
        <v>18300</v>
      </c>
      <c r="U73" s="229"/>
      <c r="V73" s="114" t="s">
        <v>86</v>
      </c>
      <c r="W73" s="101">
        <v>26</v>
      </c>
      <c r="X73" s="102">
        <v>0</v>
      </c>
      <c r="Y73" s="102">
        <v>0</v>
      </c>
      <c r="Z73" s="103">
        <v>0</v>
      </c>
      <c r="AA73" s="101">
        <v>16</v>
      </c>
      <c r="AB73" s="104">
        <v>0</v>
      </c>
      <c r="AC73" s="104">
        <v>0</v>
      </c>
      <c r="AD73" s="103">
        <v>0</v>
      </c>
      <c r="AE73" s="101">
        <v>9</v>
      </c>
      <c r="AF73" s="104">
        <v>1</v>
      </c>
      <c r="AG73" s="104">
        <v>0</v>
      </c>
      <c r="AH73" s="103">
        <v>0</v>
      </c>
      <c r="AI73" s="101">
        <v>5</v>
      </c>
      <c r="AJ73" s="270">
        <v>0</v>
      </c>
      <c r="AK73" s="270">
        <v>0</v>
      </c>
      <c r="AL73" s="271">
        <v>0</v>
      </c>
      <c r="AM73" s="105">
        <v>32</v>
      </c>
      <c r="AN73" s="102">
        <v>0</v>
      </c>
      <c r="AO73" s="102">
        <v>0</v>
      </c>
      <c r="AP73" s="104">
        <v>5</v>
      </c>
      <c r="AQ73" s="105">
        <v>26</v>
      </c>
      <c r="AR73" s="102">
        <v>0</v>
      </c>
      <c r="AS73" s="102">
        <v>0</v>
      </c>
      <c r="AT73" s="104">
        <v>4</v>
      </c>
      <c r="AU73" s="105">
        <v>0</v>
      </c>
      <c r="AV73" s="270">
        <v>0</v>
      </c>
      <c r="AW73" s="270">
        <v>0</v>
      </c>
      <c r="AX73" s="271">
        <v>0</v>
      </c>
      <c r="AY73" s="105">
        <v>0</v>
      </c>
      <c r="AZ73" s="102">
        <v>0</v>
      </c>
      <c r="BA73" s="102">
        <v>0</v>
      </c>
      <c r="BB73" s="102">
        <v>0</v>
      </c>
      <c r="BC73" s="106">
        <f t="shared" si="10"/>
        <v>67</v>
      </c>
      <c r="BD73" s="107">
        <f t="shared" si="11"/>
        <v>1</v>
      </c>
      <c r="BE73" s="107">
        <f t="shared" si="11"/>
        <v>0</v>
      </c>
      <c r="BF73" s="107">
        <f t="shared" si="11"/>
        <v>5</v>
      </c>
      <c r="BG73" s="90"/>
      <c r="BH73" s="108">
        <f t="shared" si="12"/>
        <v>47</v>
      </c>
      <c r="BI73" s="109">
        <f t="shared" si="13"/>
        <v>0</v>
      </c>
      <c r="BJ73" s="109">
        <f t="shared" si="13"/>
        <v>0</v>
      </c>
      <c r="BK73" s="110">
        <f t="shared" si="13"/>
        <v>4</v>
      </c>
      <c r="BL73" s="228"/>
      <c r="BM73" s="114" t="s">
        <v>86</v>
      </c>
      <c r="BN73" s="256">
        <v>35</v>
      </c>
      <c r="BO73" s="246">
        <v>4</v>
      </c>
      <c r="BP73" s="246">
        <v>24</v>
      </c>
      <c r="BQ73" s="247">
        <v>0</v>
      </c>
      <c r="BR73" s="111">
        <f t="shared" si="14"/>
        <v>63</v>
      </c>
      <c r="BT73" s="392" t="s">
        <v>86</v>
      </c>
      <c r="BU73" s="388">
        <v>106</v>
      </c>
      <c r="BV73" s="389">
        <v>81</v>
      </c>
      <c r="BW73" s="389">
        <v>171</v>
      </c>
      <c r="BX73" s="390">
        <v>0</v>
      </c>
      <c r="BY73" s="391">
        <f t="shared" si="4"/>
        <v>358</v>
      </c>
    </row>
    <row r="74" spans="2:77" ht="18">
      <c r="B74" s="113" t="s">
        <v>87</v>
      </c>
      <c r="C74" s="245">
        <v>67</v>
      </c>
      <c r="D74" s="246">
        <v>75</v>
      </c>
      <c r="E74" s="247">
        <v>4220</v>
      </c>
      <c r="F74" s="98">
        <f t="shared" si="5"/>
        <v>4362</v>
      </c>
      <c r="G74" s="256">
        <v>18</v>
      </c>
      <c r="H74" s="246">
        <v>24</v>
      </c>
      <c r="I74" s="245">
        <v>2922</v>
      </c>
      <c r="J74" s="98">
        <f t="shared" si="6"/>
        <v>2964</v>
      </c>
      <c r="K74" s="256">
        <v>39</v>
      </c>
      <c r="L74" s="246">
        <v>62</v>
      </c>
      <c r="M74" s="245">
        <v>4742</v>
      </c>
      <c r="N74" s="98">
        <f t="shared" si="7"/>
        <v>4843</v>
      </c>
      <c r="O74" s="256">
        <v>25</v>
      </c>
      <c r="P74" s="246">
        <v>2</v>
      </c>
      <c r="Q74" s="246">
        <v>86</v>
      </c>
      <c r="R74" s="98">
        <f t="shared" si="8"/>
        <v>113</v>
      </c>
      <c r="S74" s="265">
        <v>2</v>
      </c>
      <c r="T74" s="99">
        <f t="shared" si="9"/>
        <v>12284</v>
      </c>
      <c r="U74" s="229"/>
      <c r="V74" s="114" t="s">
        <v>87</v>
      </c>
      <c r="W74" s="101">
        <v>25</v>
      </c>
      <c r="X74" s="102">
        <v>9</v>
      </c>
      <c r="Y74" s="102">
        <v>1</v>
      </c>
      <c r="Z74" s="103">
        <v>0</v>
      </c>
      <c r="AA74" s="101">
        <v>14</v>
      </c>
      <c r="AB74" s="104">
        <v>2</v>
      </c>
      <c r="AC74" s="104">
        <v>0</v>
      </c>
      <c r="AD74" s="103">
        <v>0</v>
      </c>
      <c r="AE74" s="101">
        <v>12</v>
      </c>
      <c r="AF74" s="104">
        <v>0</v>
      </c>
      <c r="AG74" s="104">
        <v>0</v>
      </c>
      <c r="AH74" s="103">
        <v>2</v>
      </c>
      <c r="AI74" s="101">
        <v>5</v>
      </c>
      <c r="AJ74" s="270">
        <v>0</v>
      </c>
      <c r="AK74" s="270">
        <v>0</v>
      </c>
      <c r="AL74" s="271">
        <v>0</v>
      </c>
      <c r="AM74" s="105">
        <v>16</v>
      </c>
      <c r="AN74" s="102">
        <v>0</v>
      </c>
      <c r="AO74" s="102">
        <v>1</v>
      </c>
      <c r="AP74" s="104">
        <v>2</v>
      </c>
      <c r="AQ74" s="105">
        <v>13</v>
      </c>
      <c r="AR74" s="102">
        <v>0</v>
      </c>
      <c r="AS74" s="102">
        <v>1</v>
      </c>
      <c r="AT74" s="104">
        <v>1</v>
      </c>
      <c r="AU74" s="105">
        <v>0</v>
      </c>
      <c r="AV74" s="270">
        <v>0</v>
      </c>
      <c r="AW74" s="270">
        <v>0</v>
      </c>
      <c r="AX74" s="271">
        <v>0</v>
      </c>
      <c r="AY74" s="105">
        <v>0</v>
      </c>
      <c r="AZ74" s="102">
        <v>0</v>
      </c>
      <c r="BA74" s="102">
        <v>0</v>
      </c>
      <c r="BB74" s="102">
        <v>0</v>
      </c>
      <c r="BC74" s="106">
        <f t="shared" si="10"/>
        <v>53</v>
      </c>
      <c r="BD74" s="107">
        <f t="shared" si="11"/>
        <v>9</v>
      </c>
      <c r="BE74" s="107">
        <f t="shared" si="11"/>
        <v>2</v>
      </c>
      <c r="BF74" s="107">
        <f t="shared" si="11"/>
        <v>4</v>
      </c>
      <c r="BG74" s="90"/>
      <c r="BH74" s="108">
        <f t="shared" si="12"/>
        <v>32</v>
      </c>
      <c r="BI74" s="109">
        <f t="shared" si="13"/>
        <v>2</v>
      </c>
      <c r="BJ74" s="109">
        <f t="shared" si="13"/>
        <v>1</v>
      </c>
      <c r="BK74" s="110">
        <f t="shared" si="13"/>
        <v>1</v>
      </c>
      <c r="BL74" s="228"/>
      <c r="BM74" s="114" t="s">
        <v>87</v>
      </c>
      <c r="BN74" s="256">
        <v>25</v>
      </c>
      <c r="BO74" s="246">
        <v>4</v>
      </c>
      <c r="BP74" s="246">
        <v>5</v>
      </c>
      <c r="BQ74" s="247">
        <v>0</v>
      </c>
      <c r="BR74" s="111">
        <f t="shared" si="14"/>
        <v>34</v>
      </c>
      <c r="BT74" s="392" t="s">
        <v>87</v>
      </c>
      <c r="BU74" s="388">
        <v>108</v>
      </c>
      <c r="BV74" s="389">
        <v>79</v>
      </c>
      <c r="BW74" s="389">
        <v>82</v>
      </c>
      <c r="BX74" s="390">
        <v>7</v>
      </c>
      <c r="BY74" s="391">
        <f t="shared" si="4"/>
        <v>276</v>
      </c>
    </row>
    <row r="75" spans="2:77" ht="18">
      <c r="B75" s="97" t="s">
        <v>88</v>
      </c>
      <c r="C75" s="249">
        <v>4</v>
      </c>
      <c r="D75" s="250">
        <v>127</v>
      </c>
      <c r="E75" s="251">
        <v>3164</v>
      </c>
      <c r="F75" s="98">
        <f t="shared" si="5"/>
        <v>3295</v>
      </c>
      <c r="G75" s="257">
        <v>1</v>
      </c>
      <c r="H75" s="250">
        <v>36</v>
      </c>
      <c r="I75" s="249">
        <v>1954</v>
      </c>
      <c r="J75" s="98">
        <f t="shared" si="6"/>
        <v>1991</v>
      </c>
      <c r="K75" s="257">
        <v>7</v>
      </c>
      <c r="L75" s="250">
        <v>93</v>
      </c>
      <c r="M75" s="249">
        <v>5508</v>
      </c>
      <c r="N75" s="98">
        <f t="shared" si="7"/>
        <v>5608</v>
      </c>
      <c r="O75" s="256">
        <v>185</v>
      </c>
      <c r="P75" s="250">
        <v>10</v>
      </c>
      <c r="Q75" s="250">
        <v>6413</v>
      </c>
      <c r="R75" s="98">
        <f t="shared" si="8"/>
        <v>6608</v>
      </c>
      <c r="S75" s="266">
        <v>3</v>
      </c>
      <c r="T75" s="99">
        <f t="shared" si="9"/>
        <v>17505</v>
      </c>
      <c r="U75" s="229"/>
      <c r="V75" s="117" t="s">
        <v>88</v>
      </c>
      <c r="W75" s="101">
        <v>26</v>
      </c>
      <c r="X75" s="102">
        <v>3</v>
      </c>
      <c r="Y75" s="102">
        <v>0</v>
      </c>
      <c r="Z75" s="103">
        <v>0</v>
      </c>
      <c r="AA75" s="101">
        <v>22</v>
      </c>
      <c r="AB75" s="104">
        <v>4</v>
      </c>
      <c r="AC75" s="104">
        <v>0</v>
      </c>
      <c r="AD75" s="103">
        <v>0</v>
      </c>
      <c r="AE75" s="101">
        <v>8</v>
      </c>
      <c r="AF75" s="104">
        <v>0</v>
      </c>
      <c r="AG75" s="104">
        <v>0</v>
      </c>
      <c r="AH75" s="103">
        <v>3</v>
      </c>
      <c r="AI75" s="101">
        <v>5</v>
      </c>
      <c r="AJ75" s="270">
        <v>0</v>
      </c>
      <c r="AK75" s="270">
        <v>0</v>
      </c>
      <c r="AL75" s="271">
        <v>1</v>
      </c>
      <c r="AM75" s="105">
        <v>24</v>
      </c>
      <c r="AN75" s="102">
        <v>0</v>
      </c>
      <c r="AO75" s="102">
        <v>0</v>
      </c>
      <c r="AP75" s="104">
        <v>8</v>
      </c>
      <c r="AQ75" s="105">
        <v>17</v>
      </c>
      <c r="AR75" s="102">
        <v>0</v>
      </c>
      <c r="AS75" s="102">
        <v>0</v>
      </c>
      <c r="AT75" s="104">
        <v>5</v>
      </c>
      <c r="AU75" s="105">
        <v>0</v>
      </c>
      <c r="AV75" s="274">
        <v>0</v>
      </c>
      <c r="AW75" s="274">
        <v>0</v>
      </c>
      <c r="AX75" s="275">
        <v>0</v>
      </c>
      <c r="AY75" s="105">
        <v>0</v>
      </c>
      <c r="AZ75" s="118">
        <v>0</v>
      </c>
      <c r="BA75" s="118">
        <v>0</v>
      </c>
      <c r="BB75" s="118">
        <v>0</v>
      </c>
      <c r="BC75" s="106">
        <f t="shared" si="10"/>
        <v>58</v>
      </c>
      <c r="BD75" s="107">
        <f t="shared" si="11"/>
        <v>3</v>
      </c>
      <c r="BE75" s="107">
        <f t="shared" si="11"/>
        <v>0</v>
      </c>
      <c r="BF75" s="107">
        <f t="shared" si="11"/>
        <v>11</v>
      </c>
      <c r="BG75" s="90"/>
      <c r="BH75" s="108">
        <f t="shared" si="12"/>
        <v>44</v>
      </c>
      <c r="BI75" s="109">
        <f t="shared" si="13"/>
        <v>4</v>
      </c>
      <c r="BJ75" s="109">
        <f t="shared" si="13"/>
        <v>0</v>
      </c>
      <c r="BK75" s="110">
        <f t="shared" si="13"/>
        <v>6</v>
      </c>
      <c r="BL75" s="228"/>
      <c r="BM75" s="119" t="s">
        <v>88</v>
      </c>
      <c r="BN75" s="257">
        <v>29</v>
      </c>
      <c r="BO75" s="250">
        <v>8</v>
      </c>
      <c r="BP75" s="250">
        <v>17</v>
      </c>
      <c r="BQ75" s="251">
        <v>0</v>
      </c>
      <c r="BR75" s="111">
        <f t="shared" si="14"/>
        <v>54</v>
      </c>
      <c r="BT75" s="393" t="s">
        <v>88</v>
      </c>
      <c r="BU75" s="394">
        <v>94</v>
      </c>
      <c r="BV75" s="395">
        <v>69</v>
      </c>
      <c r="BW75" s="395">
        <v>165</v>
      </c>
      <c r="BX75" s="396">
        <v>1</v>
      </c>
      <c r="BY75" s="391">
        <f t="shared" ref="BY75" si="16">SUM(BU75:BX75)</f>
        <v>329</v>
      </c>
    </row>
    <row r="76" spans="2:77" ht="18.600000000000001" thickBot="1">
      <c r="B76" s="120" t="s">
        <v>89</v>
      </c>
      <c r="C76" s="252">
        <v>27</v>
      </c>
      <c r="D76" s="253">
        <v>50</v>
      </c>
      <c r="E76" s="253">
        <v>4189</v>
      </c>
      <c r="F76" s="98">
        <f t="shared" ref="F76" si="17">SUM(C76:E76)</f>
        <v>4266</v>
      </c>
      <c r="G76" s="258">
        <v>8</v>
      </c>
      <c r="H76" s="253">
        <v>13</v>
      </c>
      <c r="I76" s="259">
        <v>2544</v>
      </c>
      <c r="J76" s="98">
        <f t="shared" ref="J76" si="18">SUM(G76:I76)</f>
        <v>2565</v>
      </c>
      <c r="K76" s="258">
        <v>36</v>
      </c>
      <c r="L76" s="253">
        <v>39</v>
      </c>
      <c r="M76" s="259">
        <v>6790</v>
      </c>
      <c r="N76" s="98">
        <f t="shared" ref="N76" si="19">SUM(K76:M76)</f>
        <v>6865</v>
      </c>
      <c r="O76" s="262">
        <v>6</v>
      </c>
      <c r="P76" s="263">
        <v>17</v>
      </c>
      <c r="Q76" s="263">
        <v>993</v>
      </c>
      <c r="R76" s="98">
        <f t="shared" ref="R76" si="20">SUM(O76:Q76)</f>
        <v>1016</v>
      </c>
      <c r="S76" s="267">
        <v>7</v>
      </c>
      <c r="T76" s="99">
        <f t="shared" ref="T76" si="21">F76+J76+N76+R76+S76</f>
        <v>14719</v>
      </c>
      <c r="U76" s="121"/>
      <c r="V76" s="122" t="s">
        <v>89</v>
      </c>
      <c r="W76" s="123">
        <v>7</v>
      </c>
      <c r="X76" s="124">
        <v>0</v>
      </c>
      <c r="Y76" s="124">
        <v>0</v>
      </c>
      <c r="Z76" s="125">
        <v>0</v>
      </c>
      <c r="AA76" s="126">
        <v>6</v>
      </c>
      <c r="AB76" s="125">
        <v>0</v>
      </c>
      <c r="AC76" s="125">
        <v>0</v>
      </c>
      <c r="AD76" s="125">
        <v>0</v>
      </c>
      <c r="AE76" s="126">
        <v>2</v>
      </c>
      <c r="AF76" s="125">
        <v>0</v>
      </c>
      <c r="AG76" s="125">
        <v>0</v>
      </c>
      <c r="AH76" s="125">
        <v>0</v>
      </c>
      <c r="AI76" s="126">
        <v>0</v>
      </c>
      <c r="AJ76" s="272">
        <v>0</v>
      </c>
      <c r="AK76" s="272">
        <v>0</v>
      </c>
      <c r="AL76" s="273">
        <v>0</v>
      </c>
      <c r="AM76" s="126">
        <v>15</v>
      </c>
      <c r="AN76" s="124">
        <v>0</v>
      </c>
      <c r="AO76" s="124">
        <v>0</v>
      </c>
      <c r="AP76" s="125">
        <v>0</v>
      </c>
      <c r="AQ76" s="126">
        <v>12</v>
      </c>
      <c r="AR76" s="124">
        <v>0</v>
      </c>
      <c r="AS76" s="124">
        <v>0</v>
      </c>
      <c r="AT76" s="125">
        <v>0</v>
      </c>
      <c r="AU76" s="126">
        <v>2</v>
      </c>
      <c r="AV76" s="272">
        <v>0</v>
      </c>
      <c r="AW76" s="272">
        <v>0</v>
      </c>
      <c r="AX76" s="273">
        <v>0</v>
      </c>
      <c r="AY76" s="126">
        <v>0</v>
      </c>
      <c r="AZ76" s="124">
        <v>0</v>
      </c>
      <c r="BA76" s="124">
        <v>0</v>
      </c>
      <c r="BB76" s="125">
        <v>0</v>
      </c>
      <c r="BC76" s="106">
        <f t="shared" ref="BC76:BF76" si="22">W76+AE76+AM76+AU76</f>
        <v>26</v>
      </c>
      <c r="BD76" s="107">
        <f t="shared" si="22"/>
        <v>0</v>
      </c>
      <c r="BE76" s="107">
        <f t="shared" si="22"/>
        <v>0</v>
      </c>
      <c r="BF76" s="107">
        <f t="shared" si="22"/>
        <v>0</v>
      </c>
      <c r="BG76" s="90"/>
      <c r="BH76" s="108">
        <f t="shared" ref="BH76" si="23">AA76+AI76+AQ76+AY76</f>
        <v>18</v>
      </c>
      <c r="BI76" s="109">
        <f t="shared" ref="BI76:BK76" si="24">AB76+AJ76+AR76+AZ76</f>
        <v>0</v>
      </c>
      <c r="BJ76" s="109">
        <f t="shared" si="24"/>
        <v>0</v>
      </c>
      <c r="BK76" s="110">
        <f t="shared" si="24"/>
        <v>0</v>
      </c>
      <c r="BL76" s="236"/>
      <c r="BM76" s="127" t="s">
        <v>89</v>
      </c>
      <c r="BN76" s="277">
        <v>25</v>
      </c>
      <c r="BO76" s="253">
        <v>5</v>
      </c>
      <c r="BP76" s="253">
        <v>12</v>
      </c>
      <c r="BQ76" s="253">
        <v>3</v>
      </c>
      <c r="BR76" s="111">
        <f t="shared" ref="BR76" si="25">SUM(BN76:BQ76)</f>
        <v>45</v>
      </c>
      <c r="BT76" s="397" t="s">
        <v>89</v>
      </c>
      <c r="BU76" s="398">
        <v>35</v>
      </c>
      <c r="BV76" s="399">
        <v>29</v>
      </c>
      <c r="BW76" s="399">
        <v>75</v>
      </c>
      <c r="BX76" s="399">
        <v>12</v>
      </c>
      <c r="BY76" s="400">
        <f>SUM(BU76:BX76)</f>
        <v>151</v>
      </c>
    </row>
    <row r="78" spans="2:77">
      <c r="BY78" s="279"/>
    </row>
    <row r="81" spans="69:69">
      <c r="BQ81" s="57"/>
    </row>
  </sheetData>
  <sheetProtection algorithmName="SHA-512" hashValue="jeHLHNAXnhLU7/vR0yatjZHR2iXy+17zfIeVNffzW+6GLaJjAuG0AdW15eWOqgyETPryhyMFHYaUL4jF3181qA==" saltValue="w78pns7NziUjWxwCVNBszg==" spinCount="100000" sheet="1"/>
  <mergeCells count="51">
    <mergeCell ref="BU5:BU8"/>
    <mergeCell ref="BV5:BV8"/>
    <mergeCell ref="BW5:BW8"/>
    <mergeCell ref="BX5:BX8"/>
    <mergeCell ref="BY5:BY8"/>
    <mergeCell ref="Q4:S4"/>
    <mergeCell ref="V4:AH4"/>
    <mergeCell ref="AC2:AD2"/>
    <mergeCell ref="AK2:AL2"/>
    <mergeCell ref="AS2:AT2"/>
    <mergeCell ref="BJ2:BK2"/>
    <mergeCell ref="AE5:AL5"/>
    <mergeCell ref="C7:F7"/>
    <mergeCell ref="G7:J7"/>
    <mergeCell ref="K7:N7"/>
    <mergeCell ref="O7:R7"/>
    <mergeCell ref="AJ7:AL7"/>
    <mergeCell ref="AR7:AT7"/>
    <mergeCell ref="AZ7:BB7"/>
    <mergeCell ref="BI7:BK7"/>
    <mergeCell ref="AV6:AX7"/>
    <mergeCell ref="AY6:BB6"/>
    <mergeCell ref="BC6:BC8"/>
    <mergeCell ref="BD6:BF7"/>
    <mergeCell ref="BH6:BH8"/>
    <mergeCell ref="AI6:AL6"/>
    <mergeCell ref="B5:B6"/>
    <mergeCell ref="C5:R6"/>
    <mergeCell ref="S5:S8"/>
    <mergeCell ref="T5:T8"/>
    <mergeCell ref="W5:AD5"/>
    <mergeCell ref="AB7:AD7"/>
    <mergeCell ref="W6:W8"/>
    <mergeCell ref="X6:Z7"/>
    <mergeCell ref="AA6:AD6"/>
    <mergeCell ref="BP5:BP8"/>
    <mergeCell ref="BQ5:BQ8"/>
    <mergeCell ref="BR5:BR8"/>
    <mergeCell ref="AE6:AE8"/>
    <mergeCell ref="AF6:AH7"/>
    <mergeCell ref="BI6:BK6"/>
    <mergeCell ref="BO5:BO8"/>
    <mergeCell ref="AM6:AM8"/>
    <mergeCell ref="AN6:AP7"/>
    <mergeCell ref="AQ6:AT6"/>
    <mergeCell ref="AU6:AU8"/>
    <mergeCell ref="AM5:AT5"/>
    <mergeCell ref="AU5:BB5"/>
    <mergeCell ref="BC5:BF5"/>
    <mergeCell ref="BH5:BK5"/>
    <mergeCell ref="BN5:BN8"/>
  </mergeCells>
  <phoneticPr fontId="3"/>
  <pageMargins left="0.31496062992125984" right="0.11811023622047245" top="0.74803149606299213" bottom="0.74803149606299213" header="0.31496062992125984" footer="0.31496062992125984"/>
  <pageSetup paperSize="8" scale="56" fitToWidth="0" orientation="landscape" r:id="rId1"/>
  <colBreaks count="2" manualBreakCount="2">
    <brk id="21" max="75" man="1"/>
    <brk id="59" max="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実施状況</vt:lpstr>
      <vt:lpstr>令和6年度累計</vt:lpstr>
      <vt:lpstr>実施状況!Print_Area</vt:lpstr>
      <vt:lpstr>令和6年度累計!Print_Area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Z地域共通</cp:lastModifiedBy>
  <cp:lastPrinted>2025-07-01T08:09:35Z</cp:lastPrinted>
  <dcterms:created xsi:type="dcterms:W3CDTF">2023-06-15T06:34:27Z</dcterms:created>
  <dcterms:modified xsi:type="dcterms:W3CDTF">2026-03-11T06:31:32Z</dcterms:modified>
</cp:coreProperties>
</file>